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Items for HB Website\"/>
    </mc:Choice>
  </mc:AlternateContent>
  <xr:revisionPtr revIDLastSave="0" documentId="8_{AA188920-446C-4FA7-A0E5-0A6EFF109425}" xr6:coauthVersionLast="47" xr6:coauthVersionMax="47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Data2" sheetId="5" state="hidden" r:id="rId1"/>
    <sheet name="Conditions" sheetId="6" r:id="rId2"/>
    <sheet name="Data1" sheetId="7" state="hidden" r:id="rId3"/>
    <sheet name="Trends" sheetId="8" r:id="rId4"/>
    <sheet name="Comparison" sheetId="9" r:id="rId5"/>
  </sheets>
  <definedNames>
    <definedName name="_xlnm.Print_Area" localSheetId="4">Comparison!$AK$1:$AV$82</definedName>
    <definedName name="_xlnm.Print_Area" localSheetId="1">Conditions!$A$1:$H$28</definedName>
    <definedName name="_xlnm.Print_Area" localSheetId="3">Trends!$A$1:$G$87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" i="9" l="1"/>
  <c r="AB4" i="9" s="1"/>
  <c r="CC18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AI12" i="7"/>
  <c r="AJ12" i="7"/>
  <c r="AK12" i="7"/>
  <c r="AL12" i="7"/>
  <c r="AM12" i="7"/>
  <c r="AN12" i="7"/>
  <c r="AO12" i="7"/>
  <c r="AP12" i="7"/>
  <c r="AQ12" i="7"/>
  <c r="AR12" i="7"/>
  <c r="AS12" i="7"/>
  <c r="AT12" i="7"/>
  <c r="AU12" i="7"/>
  <c r="AV12" i="7"/>
  <c r="AW12" i="7"/>
  <c r="AX12" i="7"/>
  <c r="AY12" i="7"/>
  <c r="AZ12" i="7"/>
  <c r="BA12" i="7"/>
  <c r="BB12" i="7"/>
  <c r="BC12" i="7"/>
  <c r="BD12" i="7"/>
  <c r="BE12" i="7"/>
  <c r="BF12" i="7"/>
  <c r="BG12" i="7"/>
  <c r="BH12" i="7"/>
  <c r="BI12" i="7"/>
  <c r="BJ12" i="7"/>
  <c r="BK12" i="7"/>
  <c r="BL12" i="7"/>
  <c r="BM12" i="7"/>
  <c r="BN12" i="7"/>
  <c r="BO12" i="7"/>
  <c r="BP12" i="7"/>
  <c r="BQ12" i="7"/>
  <c r="BR12" i="7"/>
  <c r="BS12" i="7"/>
  <c r="BT12" i="7"/>
  <c r="BU12" i="7"/>
  <c r="BV12" i="7"/>
  <c r="BW12" i="7"/>
  <c r="BX12" i="7"/>
  <c r="BY12" i="7"/>
  <c r="BZ12" i="7"/>
  <c r="CA12" i="7"/>
  <c r="CB12" i="7"/>
  <c r="CC12" i="7"/>
  <c r="CD12" i="7"/>
  <c r="C12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AI10" i="7"/>
  <c r="AJ10" i="7"/>
  <c r="AK10" i="7"/>
  <c r="AL10" i="7"/>
  <c r="AM10" i="7"/>
  <c r="AN10" i="7"/>
  <c r="AO10" i="7"/>
  <c r="AP10" i="7"/>
  <c r="AQ10" i="7"/>
  <c r="AR10" i="7"/>
  <c r="AS10" i="7"/>
  <c r="AT10" i="7"/>
  <c r="AU10" i="7"/>
  <c r="AV10" i="7"/>
  <c r="AW10" i="7"/>
  <c r="AX10" i="7"/>
  <c r="AY10" i="7"/>
  <c r="AZ10" i="7"/>
  <c r="BA10" i="7"/>
  <c r="BB10" i="7"/>
  <c r="BC10" i="7"/>
  <c r="BD10" i="7"/>
  <c r="BE10" i="7"/>
  <c r="BF10" i="7"/>
  <c r="BG10" i="7"/>
  <c r="BH10" i="7"/>
  <c r="BI10" i="7"/>
  <c r="BJ10" i="7"/>
  <c r="BK10" i="7"/>
  <c r="BL10" i="7"/>
  <c r="BM10" i="7"/>
  <c r="BN10" i="7"/>
  <c r="BO10" i="7"/>
  <c r="BP10" i="7"/>
  <c r="BQ10" i="7"/>
  <c r="BR10" i="7"/>
  <c r="BS10" i="7"/>
  <c r="BT10" i="7"/>
  <c r="BU10" i="7"/>
  <c r="BV10" i="7"/>
  <c r="BW10" i="7"/>
  <c r="BX10" i="7"/>
  <c r="BY10" i="7"/>
  <c r="BZ10" i="7"/>
  <c r="CA10" i="7"/>
  <c r="CB10" i="7"/>
  <c r="CC10" i="7"/>
  <c r="CD10" i="7"/>
  <c r="C10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G16" i="7"/>
  <c r="AH16" i="7"/>
  <c r="AI16" i="7"/>
  <c r="AJ16" i="7"/>
  <c r="AK16" i="7"/>
  <c r="AL16" i="7"/>
  <c r="AM16" i="7"/>
  <c r="AN16" i="7"/>
  <c r="AO16" i="7"/>
  <c r="AP16" i="7"/>
  <c r="AQ16" i="7"/>
  <c r="AR16" i="7"/>
  <c r="AS16" i="7"/>
  <c r="AT16" i="7"/>
  <c r="AU16" i="7"/>
  <c r="AV16" i="7"/>
  <c r="AW16" i="7"/>
  <c r="AX16" i="7"/>
  <c r="AY16" i="7"/>
  <c r="AZ16" i="7"/>
  <c r="BA16" i="7"/>
  <c r="BB16" i="7"/>
  <c r="BC16" i="7"/>
  <c r="BD16" i="7"/>
  <c r="BE16" i="7"/>
  <c r="BF16" i="7"/>
  <c r="BG16" i="7"/>
  <c r="BH16" i="7"/>
  <c r="BI16" i="7"/>
  <c r="BJ16" i="7"/>
  <c r="BK16" i="7"/>
  <c r="BL16" i="7"/>
  <c r="BM16" i="7"/>
  <c r="BN16" i="7"/>
  <c r="BO16" i="7"/>
  <c r="BP16" i="7"/>
  <c r="BQ16" i="7"/>
  <c r="BR16" i="7"/>
  <c r="BS16" i="7"/>
  <c r="BT16" i="7"/>
  <c r="BU16" i="7"/>
  <c r="BV16" i="7"/>
  <c r="BW16" i="7"/>
  <c r="BX16" i="7"/>
  <c r="BY16" i="7"/>
  <c r="BZ16" i="7"/>
  <c r="CA16" i="7"/>
  <c r="CB16" i="7"/>
  <c r="CC16" i="7"/>
  <c r="CD16" i="7"/>
  <c r="C16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AI8" i="7"/>
  <c r="AJ8" i="7"/>
  <c r="AK8" i="7"/>
  <c r="AL8" i="7"/>
  <c r="AM8" i="7"/>
  <c r="AN8" i="7"/>
  <c r="AO8" i="7"/>
  <c r="AP8" i="7"/>
  <c r="AQ8" i="7"/>
  <c r="AR8" i="7"/>
  <c r="AS8" i="7"/>
  <c r="AT8" i="7"/>
  <c r="AU8" i="7"/>
  <c r="AV8" i="7"/>
  <c r="AW8" i="7"/>
  <c r="AX8" i="7"/>
  <c r="AY8" i="7"/>
  <c r="AZ8" i="7"/>
  <c r="BA8" i="7"/>
  <c r="BB8" i="7"/>
  <c r="BC8" i="7"/>
  <c r="BD8" i="7"/>
  <c r="BE8" i="7"/>
  <c r="BF8" i="7"/>
  <c r="BG8" i="7"/>
  <c r="BH8" i="7"/>
  <c r="BI8" i="7"/>
  <c r="BJ8" i="7"/>
  <c r="BK8" i="7"/>
  <c r="BL8" i="7"/>
  <c r="BM8" i="7"/>
  <c r="BN8" i="7"/>
  <c r="BO8" i="7"/>
  <c r="BP8" i="7"/>
  <c r="BQ8" i="7"/>
  <c r="BR8" i="7"/>
  <c r="BS8" i="7"/>
  <c r="BT8" i="7"/>
  <c r="BU8" i="7"/>
  <c r="BV8" i="7"/>
  <c r="BW8" i="7"/>
  <c r="BX8" i="7"/>
  <c r="BY8" i="7"/>
  <c r="BZ8" i="7"/>
  <c r="CA8" i="7"/>
  <c r="CB8" i="7"/>
  <c r="CC8" i="7"/>
  <c r="CD8" i="7"/>
  <c r="C8" i="7"/>
  <c r="Q8" i="8"/>
  <c r="D6" i="6"/>
  <c r="D9" i="6"/>
  <c r="CG6" i="5" l="1"/>
  <c r="CG7" i="5"/>
  <c r="CG8" i="5"/>
  <c r="CG9" i="5"/>
  <c r="CG10" i="5"/>
  <c r="CG11" i="5"/>
  <c r="CG12" i="5"/>
  <c r="CG13" i="5"/>
  <c r="CG14" i="5"/>
  <c r="CG15" i="5"/>
  <c r="CG16" i="5"/>
  <c r="CG17" i="5"/>
  <c r="CG18" i="5"/>
  <c r="CG19" i="5"/>
  <c r="CG20" i="5"/>
  <c r="CG5" i="5"/>
  <c r="AA5" i="9" l="1"/>
  <c r="AA6" i="9"/>
  <c r="AA7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AA45" i="9"/>
  <c r="AA46" i="9"/>
  <c r="AA47" i="9"/>
  <c r="AA48" i="9"/>
  <c r="AA49" i="9"/>
  <c r="AA50" i="9"/>
  <c r="AA51" i="9"/>
  <c r="AA52" i="9"/>
  <c r="AA53" i="9"/>
  <c r="AA54" i="9"/>
  <c r="AA55" i="9"/>
  <c r="AA56" i="9"/>
  <c r="AA57" i="9"/>
  <c r="AA58" i="9"/>
  <c r="AA59" i="9"/>
  <c r="AA60" i="9"/>
  <c r="AA61" i="9"/>
  <c r="AA62" i="9"/>
  <c r="AA63" i="9"/>
  <c r="AA64" i="9"/>
  <c r="AA65" i="9"/>
  <c r="AA66" i="9"/>
  <c r="AA67" i="9"/>
  <c r="AA68" i="9"/>
  <c r="AA69" i="9"/>
  <c r="AA70" i="9"/>
  <c r="AA71" i="9"/>
  <c r="AA72" i="9"/>
  <c r="AA73" i="9"/>
  <c r="AA74" i="9"/>
  <c r="AA75" i="9"/>
  <c r="AA76" i="9"/>
  <c r="AA77" i="9"/>
  <c r="AA78" i="9"/>
  <c r="AA79" i="9"/>
  <c r="AA80" i="9"/>
  <c r="AA81" i="9"/>
  <c r="AA82" i="9"/>
  <c r="F27" i="6"/>
  <c r="D27" i="6"/>
  <c r="F24" i="6"/>
  <c r="D24" i="6"/>
  <c r="F21" i="6"/>
  <c r="D21" i="6"/>
  <c r="F18" i="6"/>
  <c r="D18" i="6"/>
  <c r="F15" i="6"/>
  <c r="D15" i="6"/>
  <c r="F12" i="6"/>
  <c r="D12" i="6"/>
  <c r="F9" i="6"/>
  <c r="H9" i="6" s="1"/>
  <c r="F6" i="6"/>
  <c r="H27" i="6" l="1"/>
  <c r="H12" i="6"/>
  <c r="H15" i="6"/>
  <c r="H18" i="6"/>
  <c r="H21" i="6"/>
  <c r="H24" i="6"/>
  <c r="H6" i="6"/>
  <c r="Q23" i="8"/>
  <c r="Q22" i="8"/>
  <c r="Q19" i="8"/>
  <c r="AB5" i="9" l="1"/>
  <c r="AB6" i="9"/>
  <c r="AB7" i="9"/>
  <c r="AB8" i="9"/>
  <c r="AB9" i="9"/>
  <c r="AB10" i="9"/>
  <c r="AB11" i="9"/>
  <c r="AB12" i="9"/>
  <c r="AB13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B46" i="9"/>
  <c r="AB47" i="9"/>
  <c r="AB48" i="9"/>
  <c r="AB49" i="9"/>
  <c r="AB50" i="9"/>
  <c r="AB51" i="9"/>
  <c r="AB52" i="9"/>
  <c r="AB53" i="9"/>
  <c r="AB54" i="9"/>
  <c r="AB55" i="9"/>
  <c r="AB56" i="9"/>
  <c r="AB57" i="9"/>
  <c r="AB58" i="9"/>
  <c r="AB59" i="9"/>
  <c r="AB60" i="9"/>
  <c r="AB61" i="9"/>
  <c r="AB62" i="9"/>
  <c r="AB63" i="9"/>
  <c r="AB64" i="9"/>
  <c r="AB65" i="9"/>
  <c r="AB66" i="9"/>
  <c r="AB67" i="9"/>
  <c r="AB68" i="9"/>
  <c r="AB69" i="9"/>
  <c r="AB70" i="9"/>
  <c r="AB71" i="9"/>
  <c r="AB72" i="9"/>
  <c r="AB73" i="9"/>
  <c r="AB74" i="9"/>
  <c r="AB75" i="9"/>
  <c r="AB76" i="9"/>
  <c r="AB77" i="9"/>
  <c r="AB78" i="9"/>
  <c r="AB79" i="9"/>
  <c r="AB80" i="9"/>
  <c r="AB81" i="9"/>
  <c r="AB82" i="9"/>
  <c r="Q14" i="8"/>
  <c r="Q20" i="8"/>
  <c r="Q17" i="8"/>
  <c r="Q16" i="8"/>
  <c r="Q13" i="8"/>
  <c r="Q11" i="8"/>
  <c r="Q10" i="8"/>
  <c r="Q7" i="8"/>
  <c r="AC4" i="9" l="1"/>
  <c r="AC76" i="9"/>
  <c r="AC68" i="9"/>
  <c r="AC60" i="9"/>
  <c r="AC52" i="9"/>
  <c r="AC44" i="9"/>
  <c r="AC28" i="9"/>
  <c r="AC15" i="9"/>
  <c r="AC75" i="9"/>
  <c r="AC67" i="9"/>
  <c r="AC59" i="9"/>
  <c r="AC51" i="9"/>
  <c r="AC43" i="9"/>
  <c r="AC35" i="9"/>
  <c r="AC27" i="9"/>
  <c r="AC19" i="9"/>
  <c r="AC11" i="9"/>
  <c r="AC71" i="9"/>
  <c r="AC7" i="9"/>
  <c r="AC82" i="9"/>
  <c r="AC74" i="9"/>
  <c r="AC66" i="9"/>
  <c r="AC58" i="9"/>
  <c r="AC50" i="9"/>
  <c r="AC42" i="9"/>
  <c r="AC34" i="9"/>
  <c r="AC26" i="9"/>
  <c r="AC18" i="9"/>
  <c r="AC10" i="9"/>
  <c r="AC63" i="9"/>
  <c r="AC65" i="9"/>
  <c r="AC57" i="9"/>
  <c r="AC49" i="9"/>
  <c r="AC41" i="9"/>
  <c r="AC33" i="9"/>
  <c r="AC25" i="9"/>
  <c r="AC17" i="9"/>
  <c r="AC9" i="9"/>
  <c r="AC55" i="9"/>
  <c r="AC80" i="9"/>
  <c r="AC72" i="9"/>
  <c r="AC64" i="9"/>
  <c r="AC56" i="9"/>
  <c r="AC48" i="9"/>
  <c r="AC40" i="9"/>
  <c r="AC32" i="9"/>
  <c r="AC24" i="9"/>
  <c r="AC16" i="9"/>
  <c r="AC8" i="9"/>
  <c r="AC47" i="9"/>
  <c r="AC39" i="9"/>
  <c r="AC81" i="9"/>
  <c r="AC73" i="9"/>
  <c r="AC78" i="9"/>
  <c r="AC70" i="9"/>
  <c r="AC62" i="9"/>
  <c r="AC54" i="9"/>
  <c r="AC46" i="9"/>
  <c r="AC38" i="9"/>
  <c r="AC30" i="9"/>
  <c r="AC22" i="9"/>
  <c r="AC14" i="9"/>
  <c r="AC6" i="9"/>
  <c r="AC31" i="9"/>
  <c r="AC77" i="9"/>
  <c r="AC69" i="9"/>
  <c r="AC61" i="9"/>
  <c r="AC53" i="9"/>
  <c r="AC45" i="9"/>
  <c r="AC37" i="9"/>
  <c r="AC29" i="9"/>
  <c r="AC21" i="9"/>
  <c r="AC13" i="9"/>
  <c r="AC5" i="9"/>
  <c r="AC23" i="9"/>
  <c r="AC36" i="9"/>
  <c r="AC20" i="9"/>
  <c r="AC12" i="9"/>
  <c r="AC79" i="9"/>
  <c r="AD4" i="9" l="1"/>
  <c r="AE4" i="9"/>
  <c r="AD5" i="9"/>
  <c r="AD9" i="9"/>
  <c r="AD13" i="9"/>
  <c r="AD17" i="9"/>
  <c r="AD21" i="9"/>
  <c r="AD25" i="9"/>
  <c r="AD29" i="9"/>
  <c r="AD33" i="9"/>
  <c r="AD37" i="9"/>
  <c r="AD41" i="9"/>
  <c r="AD45" i="9"/>
  <c r="AD49" i="9"/>
  <c r="AD53" i="9"/>
  <c r="AD57" i="9"/>
  <c r="AD61" i="9"/>
  <c r="AD65" i="9"/>
  <c r="AD69" i="9"/>
  <c r="AD73" i="9"/>
  <c r="AD77" i="9"/>
  <c r="AD81" i="9"/>
  <c r="AE32" i="9"/>
  <c r="AE44" i="9"/>
  <c r="AE72" i="9"/>
  <c r="AE5" i="9"/>
  <c r="AE9" i="9"/>
  <c r="AE13" i="9"/>
  <c r="AE17" i="9"/>
  <c r="AE21" i="9"/>
  <c r="AE25" i="9"/>
  <c r="AE29" i="9"/>
  <c r="AE33" i="9"/>
  <c r="AE37" i="9"/>
  <c r="AE41" i="9"/>
  <c r="AE45" i="9"/>
  <c r="AE49" i="9"/>
  <c r="AE53" i="9"/>
  <c r="AE57" i="9"/>
  <c r="AE61" i="9"/>
  <c r="AE65" i="9"/>
  <c r="AE69" i="9"/>
  <c r="AE73" i="9"/>
  <c r="AE77" i="9"/>
  <c r="AE81" i="9"/>
  <c r="AE28" i="9"/>
  <c r="AE36" i="9"/>
  <c r="AE60" i="9"/>
  <c r="AD6" i="9"/>
  <c r="AD10" i="9"/>
  <c r="AD14" i="9"/>
  <c r="AD18" i="9"/>
  <c r="AD22" i="9"/>
  <c r="AD26" i="9"/>
  <c r="AD30" i="9"/>
  <c r="AD34" i="9"/>
  <c r="AD38" i="9"/>
  <c r="AD42" i="9"/>
  <c r="AD46" i="9"/>
  <c r="AD50" i="9"/>
  <c r="AD54" i="9"/>
  <c r="AD58" i="9"/>
  <c r="AD62" i="9"/>
  <c r="AD66" i="9"/>
  <c r="AD70" i="9"/>
  <c r="AD74" i="9"/>
  <c r="AD78" i="9"/>
  <c r="AD82" i="9"/>
  <c r="AE20" i="9"/>
  <c r="AE64" i="9"/>
  <c r="AE6" i="9"/>
  <c r="AE10" i="9"/>
  <c r="AE14" i="9"/>
  <c r="AE18" i="9"/>
  <c r="AE22" i="9"/>
  <c r="AE26" i="9"/>
  <c r="AE30" i="9"/>
  <c r="AE34" i="9"/>
  <c r="AE38" i="9"/>
  <c r="AE42" i="9"/>
  <c r="AE46" i="9"/>
  <c r="AE50" i="9"/>
  <c r="AE54" i="9"/>
  <c r="AE58" i="9"/>
  <c r="AE62" i="9"/>
  <c r="AE66" i="9"/>
  <c r="AE70" i="9"/>
  <c r="AE74" i="9"/>
  <c r="AE78" i="9"/>
  <c r="AE82" i="9"/>
  <c r="AE24" i="9"/>
  <c r="AE48" i="9"/>
  <c r="AE76" i="9"/>
  <c r="AD7" i="9"/>
  <c r="AD11" i="9"/>
  <c r="AD15" i="9"/>
  <c r="AD19" i="9"/>
  <c r="AD23" i="9"/>
  <c r="AD27" i="9"/>
  <c r="AD31" i="9"/>
  <c r="AD35" i="9"/>
  <c r="AD39" i="9"/>
  <c r="AD43" i="9"/>
  <c r="AD47" i="9"/>
  <c r="AD51" i="9"/>
  <c r="AD55" i="9"/>
  <c r="AD59" i="9"/>
  <c r="AD63" i="9"/>
  <c r="AD67" i="9"/>
  <c r="AD71" i="9"/>
  <c r="AD75" i="9"/>
  <c r="AD79" i="9"/>
  <c r="AE16" i="9"/>
  <c r="AE52" i="9"/>
  <c r="AE7" i="9"/>
  <c r="AE11" i="9"/>
  <c r="AE15" i="9"/>
  <c r="AE19" i="9"/>
  <c r="AE23" i="9"/>
  <c r="AE27" i="9"/>
  <c r="AE31" i="9"/>
  <c r="AE35" i="9"/>
  <c r="AE39" i="9"/>
  <c r="AE43" i="9"/>
  <c r="AE47" i="9"/>
  <c r="AE51" i="9"/>
  <c r="AE55" i="9"/>
  <c r="AE59" i="9"/>
  <c r="AE63" i="9"/>
  <c r="AE67" i="9"/>
  <c r="AE71" i="9"/>
  <c r="AE75" i="9"/>
  <c r="AE79" i="9"/>
  <c r="AE12" i="9"/>
  <c r="AE56" i="9"/>
  <c r="AE80" i="9"/>
  <c r="AD8" i="9"/>
  <c r="AD12" i="9"/>
  <c r="AD16" i="9"/>
  <c r="AD20" i="9"/>
  <c r="AD24" i="9"/>
  <c r="AD28" i="9"/>
  <c r="AD32" i="9"/>
  <c r="AD36" i="9"/>
  <c r="AD40" i="9"/>
  <c r="AD44" i="9"/>
  <c r="AD48" i="9"/>
  <c r="AD52" i="9"/>
  <c r="AD56" i="9"/>
  <c r="AD60" i="9"/>
  <c r="AD64" i="9"/>
  <c r="AD68" i="9"/>
  <c r="AD72" i="9"/>
  <c r="AD76" i="9"/>
  <c r="AD80" i="9"/>
  <c r="AE8" i="9"/>
  <c r="AE40" i="9"/>
  <c r="AE68" i="9"/>
</calcChain>
</file>

<file path=xl/sharedStrings.xml><?xml version="1.0" encoding="utf-8"?>
<sst xmlns="http://schemas.openxmlformats.org/spreadsheetml/2006/main" count="588" uniqueCount="152">
  <si>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</si>
  <si>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</si>
  <si>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</si>
  <si>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</si>
  <si>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</si>
  <si>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</si>
  <si>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</si>
  <si>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</si>
  <si>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</si>
  <si>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</si>
  <si>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</si>
  <si>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</si>
  <si>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</si>
  <si>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</si>
  <si>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Colac-Otway</t>
  </si>
  <si>
    <t>Central Goldfields</t>
  </si>
  <si>
    <t>Corangamite</t>
  </si>
  <si>
    <t>Darebin</t>
  </si>
  <si>
    <t>East Gippsland</t>
  </si>
  <si>
    <t>Frankston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</si>
  <si>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</si>
  <si>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</si>
  <si>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</si>
  <si>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</si>
  <si>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</si>
  <si>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</si>
  <si>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</si>
  <si>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</si>
  <si>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</si>
  <si>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</si>
  <si>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</si>
  <si>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</si>
  <si>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</si>
  <si>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</si>
  <si>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</si>
  <si>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</si>
  <si>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</si>
  <si>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</si>
  <si>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</si>
  <si>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</si>
  <si>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</si>
  <si>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</si>
  <si>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</si>
  <si>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</si>
  <si>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</si>
  <si>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</si>
  <si>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</si>
  <si>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</si>
  <si>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</si>
  <si>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</si>
  <si>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</si>
  <si>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</si>
  <si>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</si>
  <si>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</si>
  <si>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</si>
  <si>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</si>
  <si>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</si>
  <si>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</si>
  <si>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</si>
  <si>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</si>
  <si>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</si>
  <si>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</si>
  <si>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</si>
  <si>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</si>
  <si>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</si>
  <si>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</si>
  <si>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</si>
  <si>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</si>
  <si>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</si>
  <si>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</si>
  <si>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</si>
  <si>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</si>
  <si>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</si>
  <si>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</si>
  <si>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 Ranges</t>
  </si>
  <si>
    <t>Yarra</t>
  </si>
  <si>
    <t>Total</t>
  </si>
  <si>
    <t>Queenscliffe (B)</t>
  </si>
  <si>
    <t>Gannawarra</t>
  </si>
  <si>
    <t>Yarriambiack</t>
  </si>
  <si>
    <t>Aboriginal &amp; TS Islander</t>
  </si>
  <si>
    <t>Non-Indigenous</t>
  </si>
  <si>
    <t>Ab</t>
  </si>
  <si>
    <t>Median Income</t>
  </si>
  <si>
    <t>Disability</t>
  </si>
  <si>
    <t>Aboriginal &amp; TS Islander  20-24 - early leaving per cent</t>
  </si>
  <si>
    <t>Non-Indigenous  20-24 - early leaving per cent</t>
  </si>
  <si>
    <t>Early School leaving 20-24 yo</t>
  </si>
  <si>
    <t>Families with children</t>
  </si>
  <si>
    <t>A - One parent %</t>
  </si>
  <si>
    <t>Non I - One parent %</t>
  </si>
  <si>
    <r>
      <t xml:space="preserve">Select municipality here </t>
    </r>
    <r>
      <rPr>
        <sz val="11"/>
        <rFont val="Wingdings"/>
        <charset val="2"/>
      </rPr>
      <t>F</t>
    </r>
  </si>
  <si>
    <t>A - Rented Govt, church coop %</t>
  </si>
  <si>
    <t>Non I - Rented Govt, church coop %</t>
  </si>
  <si>
    <t>Children born</t>
  </si>
  <si>
    <t>A - % 15-24 year-old women with one or more children</t>
  </si>
  <si>
    <t>Non I - % 15-24 year-old women with one or more children</t>
  </si>
  <si>
    <t>Per cent people aged 25-64 who have a severe or profound disability</t>
  </si>
  <si>
    <t>A % 25-64 yo with a disability</t>
  </si>
  <si>
    <t>Non-I % 25-64 yo with a disability</t>
  </si>
  <si>
    <t>Victoria</t>
  </si>
  <si>
    <t>2016 - 20-24 early leaving per cent</t>
  </si>
  <si>
    <t>2016 - % 15-24 year-old women with one or more children</t>
  </si>
  <si>
    <t>2016 - % homes Owned/Being purchased</t>
  </si>
  <si>
    <t>2006 - 20-24 early leaving per cent</t>
  </si>
  <si>
    <t>2006 - % 15-24 year-old women with one or more children</t>
  </si>
  <si>
    <t>2006 - One parent family % of families with childen</t>
  </si>
  <si>
    <t>2006 - % homes Owned/Being purchased</t>
  </si>
  <si>
    <t>2006 - 20-64 % with a disability</t>
  </si>
  <si>
    <t>2016 - 20-64 % with a disability</t>
  </si>
  <si>
    <t>Early school leaving</t>
  </si>
  <si>
    <t>Early child birth</t>
  </si>
  <si>
    <t>One parent families</t>
  </si>
  <si>
    <t>Home ownership</t>
  </si>
  <si>
    <t>No</t>
  </si>
  <si>
    <t>Adj</t>
  </si>
  <si>
    <t>Rank</t>
  </si>
  <si>
    <r>
      <t xml:space="preserve">Select a characteristic for comparison, below </t>
    </r>
    <r>
      <rPr>
        <sz val="12"/>
        <rFont val="Wingdings"/>
        <charset val="2"/>
      </rPr>
      <t>D</t>
    </r>
  </si>
  <si>
    <t>2006 - One parent family % of families with children</t>
  </si>
  <si>
    <t>2016 - One parent family % of families with children</t>
  </si>
  <si>
    <t>Unemployment</t>
  </si>
  <si>
    <t>A Unemployment rate 15-64</t>
  </si>
  <si>
    <t>Non-I Unemployment rate 15-64</t>
  </si>
  <si>
    <t>A Degree (% 25-44 year olds)</t>
  </si>
  <si>
    <t>Non-I Degree (% 25-44 year olds)</t>
  </si>
  <si>
    <t>Tertiary Qualifications</t>
  </si>
  <si>
    <t>2016 Degree (% 25-44 year olds)</t>
  </si>
  <si>
    <t>2006 Degree (% 25-44 year olds)</t>
  </si>
  <si>
    <t>Tertiary Education</t>
  </si>
  <si>
    <t>Early School leaving: 20-24 year-olds</t>
  </si>
  <si>
    <t>Median Individual Weekly Incomes</t>
  </si>
  <si>
    <t>Per cent of women aged 15-24 years with children</t>
  </si>
  <si>
    <t>Unemployment rate: persons aged 15-64</t>
  </si>
  <si>
    <t>Indigenous</t>
  </si>
  <si>
    <t>Indigenous: per cent higher or lower than non-indigenous</t>
  </si>
  <si>
    <t>Per centof 25-44 year-olds with tertiary qualifications</t>
  </si>
  <si>
    <t>Per cent of persons  residing in housing rented from government or charities</t>
  </si>
  <si>
    <t>Per cent of families with children that are one-parent families</t>
  </si>
  <si>
    <t>Per cent of 25-44 year-olds with tertiary qualifications</t>
  </si>
  <si>
    <t>STDEV</t>
  </si>
  <si>
    <r>
      <rPr>
        <sz val="20"/>
        <color indexed="13"/>
        <rFont val="Garamond"/>
        <family val="1"/>
      </rPr>
      <t>SOCIAL TRENDS - INDIGENOUS RESIDENTS</t>
    </r>
    <r>
      <rPr>
        <sz val="9"/>
        <color indexed="13"/>
        <rFont val="Garamond"/>
        <family val="1"/>
      </rPr>
      <t xml:space="preserve">
</t>
    </r>
    <r>
      <rPr>
        <sz val="14"/>
        <color indexed="13"/>
        <rFont val="Garamond"/>
        <family val="1"/>
      </rPr>
      <t>in Victorian Municipalities, 2021</t>
    </r>
    <r>
      <rPr>
        <sz val="9"/>
        <color indexed="13"/>
        <rFont val="Garamond"/>
        <family val="1"/>
      </rPr>
      <t xml:space="preserve">
From the findings of the 2021 Census</t>
    </r>
  </si>
  <si>
    <r>
      <rPr>
        <sz val="16"/>
        <color theme="3" tint="-0.499984740745262"/>
        <rFont val="Garamond"/>
        <family val="1"/>
      </rPr>
      <t>INDICATORS OF SOCIAL AND ECONOMIC CONDITIONS 
AMONG INDIGENOUS RESIDENTS</t>
    </r>
    <r>
      <rPr>
        <sz val="8"/>
        <color theme="3" tint="-0.499984740745262"/>
        <rFont val="Garamond"/>
        <family val="1"/>
      </rPr>
      <t xml:space="preserve">
From the findings of the 2021 Census</t>
    </r>
  </si>
  <si>
    <t>Data which is not shaded, requires 2021 data</t>
  </si>
  <si>
    <t>2021 - 20-24 early leaving per cent</t>
  </si>
  <si>
    <t>2021 - % 15-24 year-old women with one or more children</t>
  </si>
  <si>
    <t>2021 - One parent family % of families with childen</t>
  </si>
  <si>
    <t>2021 - 20-64 % with a disability</t>
  </si>
  <si>
    <t>2021 Degree (% 25-44 year olds)</t>
  </si>
  <si>
    <t>Living in housing rented from govt</t>
  </si>
  <si>
    <t>2006 - % people living in homes Owned/Being purchased</t>
  </si>
  <si>
    <t>2021 - % people living in homes Owned/Being purchased</t>
  </si>
  <si>
    <r>
      <rPr>
        <sz val="20"/>
        <color rgb="FF006600"/>
        <rFont val="Garamond"/>
        <family val="1"/>
      </rPr>
      <t>INDICATORS COMPARISON - INDIGENOUS RESIDENTS</t>
    </r>
    <r>
      <rPr>
        <sz val="9"/>
        <color rgb="FF006600"/>
        <rFont val="Garamond"/>
        <family val="1"/>
      </rPr>
      <t xml:space="preserve">
</t>
    </r>
    <r>
      <rPr>
        <sz val="14"/>
        <color rgb="FF006600"/>
        <rFont val="Garamond"/>
        <family val="1"/>
      </rPr>
      <t>in Victorian Municipalities, 2021</t>
    </r>
    <r>
      <rPr>
        <sz val="9"/>
        <color rgb="FF006600"/>
        <rFont val="Garamond"/>
        <family val="1"/>
      </rPr>
      <t xml:space="preserve">
From the findings of the 2021 Census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</si>
</sst>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"/>
  </numFmts>
  <fonts count="35" x14ac:knownFonts="1">
    <font>
      <sz val="10"/>
      <name val="Arial"/>
    </font>
    <font>
      <sz val="10"/>
      <name val="Arial"/>
      <family val="2"/>
    </font>
    <font>
      <sz val="9"/>
      <name val="Calibri"/>
      <family val="2"/>
    </font>
    <font>
      <sz val="11"/>
      <name val="Wingdings"/>
      <charset val="2"/>
    </font>
    <font>
      <sz val="9"/>
      <color indexed="13"/>
      <name val="Garamond"/>
      <family val="1"/>
    </font>
    <font>
      <sz val="20"/>
      <color indexed="13"/>
      <name val="Garamond"/>
      <family val="1"/>
    </font>
    <font>
      <sz val="14"/>
      <color indexed="13"/>
      <name val="Garamond"/>
      <family val="1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FF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name val="Wingdings"/>
      <charset val="2"/>
    </font>
    <font>
      <b/>
      <sz val="10"/>
      <name val="Arial"/>
      <family val="2"/>
    </font>
    <font>
      <sz val="9"/>
      <color theme="1"/>
      <name val="Calibri"/>
      <family val="2"/>
    </font>
    <font>
      <sz val="8"/>
      <color theme="0"/>
      <name val="Arial"/>
      <family val="2"/>
    </font>
    <font>
      <sz val="8"/>
      <color theme="3" tint="-0.499984740745262"/>
      <name val="Garamond"/>
      <family val="1"/>
    </font>
    <font>
      <sz val="16"/>
      <color theme="3" tint="-0.499984740745262"/>
      <name val="Garamond"/>
      <family val="1"/>
    </font>
    <font>
      <sz val="9"/>
      <color theme="3" tint="-0.499984740745262"/>
      <name val="Garamond"/>
      <family val="1"/>
    </font>
    <font>
      <b/>
      <sz val="11"/>
      <color theme="3" tint="-0.499984740745262"/>
      <name val="Garamond"/>
      <family val="1"/>
    </font>
    <font>
      <sz val="9"/>
      <color rgb="FF006600"/>
      <name val="Garamond"/>
      <family val="1"/>
    </font>
    <font>
      <sz val="20"/>
      <color rgb="FF006600"/>
      <name val="Garamond"/>
      <family val="1"/>
    </font>
    <font>
      <sz val="14"/>
      <color rgb="FF006600"/>
      <name val="Garamond"/>
      <family val="1"/>
    </font>
    <font>
      <b/>
      <sz val="14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0" borderId="0"/>
    <xf numFmtId="0" fontId="1" fillId="3" borderId="2">
      <alignment vertical="center"/>
      <protection locked="0"/>
    </xf>
    <xf numFmtId="0" fontId="22" fillId="0" borderId="0">
      <protection locked="0"/>
    </xf>
  </cellStyleXfs>
  <cellXfs count="75">
    <xf numFmtId="0" fontId="0" fillId="0" borderId="0" xfId="0"/>
    <xf numFmtId="0" fontId="7" fillId="0" borderId="0" xfId="0" applyFont="1"/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right" vertical="center" wrapText="1"/>
      <protection hidden="1"/>
    </xf>
    <xf numFmtId="0" fontId="10" fillId="0" borderId="0" xfId="0" applyFont="1" applyAlignment="1" applyProtection="1">
      <alignment vertical="center"/>
      <protection locked="0" hidden="1"/>
    </xf>
    <xf numFmtId="0" fontId="13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5" fillId="0" borderId="0" xfId="0" applyFont="1"/>
    <xf numFmtId="3" fontId="8" fillId="4" borderId="5" xfId="2" applyNumberFormat="1" applyFont="1" applyFill="1" applyBorder="1" applyAlignment="1">
      <alignment horizontal="center" vertical="center" wrapText="1"/>
      <protection locked="0"/>
    </xf>
    <xf numFmtId="3" fontId="7" fillId="0" borderId="4" xfId="0" applyNumberFormat="1" applyFont="1" applyBorder="1"/>
    <xf numFmtId="0" fontId="15" fillId="0" borderId="0" xfId="0" applyFont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0" borderId="0" xfId="0" applyFont="1" applyProtection="1">
      <protection locked="0" hidden="1"/>
    </xf>
    <xf numFmtId="0" fontId="16" fillId="0" borderId="0" xfId="0" applyFont="1" applyProtection="1">
      <protection hidden="1"/>
    </xf>
    <xf numFmtId="0" fontId="16" fillId="0" borderId="0" xfId="0" applyFont="1" applyBorder="1" applyProtection="1">
      <protection hidden="1"/>
    </xf>
    <xf numFmtId="1" fontId="18" fillId="0" borderId="0" xfId="0" applyNumberFormat="1" applyFont="1" applyBorder="1" applyProtection="1">
      <protection hidden="1"/>
    </xf>
    <xf numFmtId="1" fontId="17" fillId="0" borderId="0" xfId="0" applyNumberFormat="1" applyFont="1" applyBorder="1" applyProtection="1">
      <protection hidden="1"/>
    </xf>
    <xf numFmtId="165" fontId="17" fillId="0" borderId="0" xfId="0" applyNumberFormat="1" applyFont="1" applyBorder="1" applyAlignment="1" applyProtection="1">
      <alignment horizontal="center"/>
      <protection hidden="1"/>
    </xf>
    <xf numFmtId="3" fontId="7" fillId="0" borderId="0" xfId="0" applyNumberFormat="1" applyFont="1" applyProtection="1"/>
    <xf numFmtId="3" fontId="8" fillId="0" borderId="0" xfId="0" applyNumberFormat="1" applyFont="1" applyProtection="1"/>
    <xf numFmtId="3" fontId="7" fillId="0" borderId="0" xfId="0" applyNumberFormat="1" applyFont="1" applyAlignment="1" applyProtection="1"/>
    <xf numFmtId="3" fontId="9" fillId="5" borderId="0" xfId="0" applyNumberFormat="1" applyFont="1" applyFill="1" applyAlignment="1" applyProtection="1">
      <alignment horizontal="center"/>
    </xf>
    <xf numFmtId="3" fontId="8" fillId="4" borderId="3" xfId="4" applyNumberFormat="1" applyFont="1" applyFill="1" applyBorder="1" applyAlignment="1" applyProtection="1">
      <alignment vertical="center" wrapText="1"/>
    </xf>
    <xf numFmtId="3" fontId="7" fillId="4" borderId="3" xfId="4" applyNumberFormat="1" applyFont="1" applyFill="1" applyBorder="1" applyAlignment="1" applyProtection="1">
      <alignment vertical="center" wrapText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wrapText="1"/>
      <protection hidden="1"/>
    </xf>
    <xf numFmtId="0" fontId="20" fillId="0" borderId="0" xfId="0" applyFont="1" applyProtection="1">
      <protection hidden="1"/>
    </xf>
    <xf numFmtId="165" fontId="7" fillId="0" borderId="0" xfId="0" applyNumberFormat="1" applyFont="1" applyProtection="1">
      <protection hidden="1"/>
    </xf>
    <xf numFmtId="164" fontId="7" fillId="0" borderId="0" xfId="0" applyNumberFormat="1" applyFont="1" applyProtection="1">
      <protection hidden="1"/>
    </xf>
    <xf numFmtId="0" fontId="7" fillId="0" borderId="0" xfId="0" applyFont="1" applyProtection="1">
      <protection locked="0"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wrapText="1"/>
      <protection hidden="1"/>
    </xf>
    <xf numFmtId="165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3" fontId="7" fillId="0" borderId="0" xfId="0" applyNumberFormat="1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0" fontId="19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165" fontId="2" fillId="0" borderId="0" xfId="0" applyNumberFormat="1" applyFont="1" applyProtection="1">
      <protection hidden="1"/>
    </xf>
    <xf numFmtId="3" fontId="10" fillId="0" borderId="0" xfId="0" applyNumberFormat="1" applyFont="1" applyProtection="1">
      <protection hidden="1"/>
    </xf>
    <xf numFmtId="164" fontId="2" fillId="0" borderId="0" xfId="0" applyNumberFormat="1" applyFont="1" applyProtection="1">
      <protection hidden="1"/>
    </xf>
    <xf numFmtId="0" fontId="28" fillId="0" borderId="0" xfId="0" applyFont="1" applyAlignment="1" applyProtection="1">
      <alignment horizontal="center"/>
      <protection hidden="1"/>
    </xf>
    <xf numFmtId="3" fontId="8" fillId="11" borderId="0" xfId="0" applyNumberFormat="1" applyFont="1" applyFill="1" applyProtection="1"/>
    <xf numFmtId="3" fontId="7" fillId="12" borderId="4" xfId="0" applyNumberFormat="1" applyFont="1" applyFill="1" applyBorder="1"/>
    <xf numFmtId="3" fontId="7" fillId="11" borderId="4" xfId="0" applyNumberFormat="1" applyFont="1" applyFill="1" applyBorder="1"/>
    <xf numFmtId="165" fontId="8" fillId="4" borderId="3" xfId="2" applyNumberFormat="1" applyFont="1" applyFill="1" applyBorder="1" applyAlignment="1" applyProtection="1">
      <alignment horizontal="center" vertical="center" wrapText="1"/>
    </xf>
    <xf numFmtId="165" fontId="7" fillId="0" borderId="0" xfId="0" applyNumberFormat="1" applyFont="1" applyAlignment="1" applyProtection="1">
      <alignment horizontal="center"/>
    </xf>
    <xf numFmtId="165" fontId="7" fillId="4" borderId="0" xfId="1" applyNumberFormat="1" applyFont="1" applyFill="1" applyAlignment="1" applyProtection="1">
      <alignment horizontal="center"/>
    </xf>
    <xf numFmtId="165" fontId="7" fillId="0" borderId="0" xfId="0" applyNumberFormat="1" applyFont="1" applyAlignment="1" applyProtection="1">
      <alignment horizontal="center"/>
      <protection hidden="1"/>
    </xf>
    <xf numFmtId="0" fontId="7" fillId="11" borderId="0" xfId="0" applyFont="1" applyFill="1" applyAlignment="1" applyProtection="1">
      <alignment wrapText="1"/>
      <protection hidden="1"/>
    </xf>
    <xf numFmtId="3" fontId="32" fillId="13" borderId="0" xfId="0" applyNumberFormat="1" applyFont="1" applyFill="1" applyProtection="1"/>
    <xf numFmtId="3" fontId="7" fillId="13" borderId="0" xfId="0" applyNumberFormat="1" applyFont="1" applyFill="1" applyProtection="1"/>
    <xf numFmtId="0" fontId="15" fillId="13" borderId="0" xfId="0" applyFont="1" applyFill="1"/>
    <xf numFmtId="0" fontId="33" fillId="0" borderId="0" xfId="0" applyFont="1" applyProtection="1">
      <protection hidden="1"/>
    </xf>
    <xf numFmtId="0" fontId="33" fillId="0" borderId="0" xfId="0" applyFont="1" applyBorder="1" applyProtection="1"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4" fillId="0" borderId="0" xfId="0" applyFont="1" applyBorder="1" applyProtection="1">
      <protection hidden="1"/>
    </xf>
    <xf numFmtId="0" fontId="19" fillId="0" borderId="0" xfId="0" applyFont="1" applyBorder="1" applyAlignment="1" applyProtection="1">
      <alignment horizontal="center"/>
      <protection hidden="1"/>
    </xf>
    <xf numFmtId="3" fontId="19" fillId="0" borderId="0" xfId="0" applyNumberFormat="1" applyFont="1" applyBorder="1" applyProtection="1">
      <protection hidden="1"/>
    </xf>
    <xf numFmtId="0" fontId="19" fillId="0" borderId="0" xfId="0" applyFont="1" applyAlignment="1" applyProtection="1">
      <protection locked="0"/>
    </xf>
    <xf numFmtId="165" fontId="23" fillId="6" borderId="0" xfId="0" applyNumberFormat="1" applyFont="1" applyFill="1" applyAlignment="1" applyProtection="1">
      <alignment horizontal="center" vertical="center"/>
      <protection hidden="1"/>
    </xf>
    <xf numFmtId="165" fontId="2" fillId="9" borderId="0" xfId="0" applyNumberFormat="1" applyFont="1" applyFill="1" applyAlignment="1" applyProtection="1">
      <alignment horizontal="center" vertical="center"/>
      <protection hidden="1"/>
    </xf>
    <xf numFmtId="0" fontId="25" fillId="0" borderId="0" xfId="0" applyFont="1" applyFill="1" applyAlignment="1" applyProtection="1">
      <alignment horizontal="center" vertical="center" wrapText="1"/>
      <protection hidden="1"/>
    </xf>
    <xf numFmtId="3" fontId="14" fillId="8" borderId="0" xfId="0" applyNumberFormat="1" applyFont="1" applyFill="1" applyAlignment="1" applyProtection="1">
      <alignment horizontal="left" vertical="center" wrapText="1"/>
      <protection hidden="1"/>
    </xf>
    <xf numFmtId="164" fontId="23" fillId="6" borderId="0" xfId="0" applyNumberFormat="1" applyFont="1" applyFill="1" applyAlignment="1" applyProtection="1">
      <alignment horizontal="center" vertical="center"/>
      <protection hidden="1"/>
    </xf>
    <xf numFmtId="164" fontId="2" fillId="9" borderId="0" xfId="0" applyNumberFormat="1" applyFont="1" applyFill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wrapText="1"/>
      <protection hidden="1"/>
    </xf>
    <xf numFmtId="1" fontId="2" fillId="10" borderId="0" xfId="0" applyNumberFormat="1" applyFont="1" applyFill="1" applyAlignment="1" applyProtection="1">
      <alignment horizontal="center" vertical="center"/>
      <protection hidden="1"/>
    </xf>
    <xf numFmtId="0" fontId="4" fillId="7" borderId="0" xfId="0" applyFont="1" applyFill="1" applyAlignment="1" applyProtection="1">
      <alignment horizontal="center" vertical="center" wrapText="1"/>
      <protection hidden="1"/>
    </xf>
    <xf numFmtId="0" fontId="14" fillId="7" borderId="0" xfId="0" applyFont="1" applyFill="1" applyAlignment="1" applyProtection="1">
      <alignment horizontal="center" vertical="center" wrapText="1"/>
      <protection hidden="1"/>
    </xf>
    <xf numFmtId="0" fontId="29" fillId="0" borderId="0" xfId="0" applyFont="1" applyFill="1" applyAlignment="1" applyProtection="1">
      <alignment horizontal="center" vertical="center" wrapText="1"/>
      <protection hidden="1"/>
    </xf>
  </cellXfs>
  <cellStyles count="6">
    <cellStyle name="cells" xfId="1" xr:uid="{00000000-0005-0000-0000-000000000000}"/>
    <cellStyle name="column field" xfId="2" xr:uid="{00000000-0005-0000-0000-000001000000}"/>
    <cellStyle name="footer" xfId="5" xr:uid="{00000000-0005-0000-0000-000002000000}"/>
    <cellStyle name="Normal" xfId="0" builtinId="0"/>
    <cellStyle name="Normal 2" xfId="3" xr:uid="{00000000-0005-0000-0000-000004000000}"/>
    <cellStyle name="rowfield" xfId="4" xr:uid="{00000000-0005-0000-0000-000005000000}"/>
  </cellStyles>
  <dxfs count="0"/>
  <tableStyles count="0" defaultTableStyle="TableStyleMedium9" defaultPivotStyle="PivotStyleLight16"/>
  <colors>
    <mruColors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76925612323127"/>
          <c:y val="2.9591042515410435E-2"/>
          <c:w val="0.87723074387676858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Trends!$P$7:$P$8</c:f>
              <c:numCache>
                <c:formatCode>0</c:formatCode>
                <c:ptCount val="2"/>
                <c:pt idx="0">
                  <c:v>2006</c:v>
                </c:pt>
                <c:pt idx="1">
                  <c:v>2016</c:v>
                </c:pt>
              </c:numCache>
            </c:numRef>
          </c:cat>
          <c:val>
            <c:numRef>
              <c:f>Trends!$Q$7:$Q$8</c:f>
              <c:numCache>
                <c:formatCode>0.0</c:formatCode>
                <c:ptCount val="2"/>
                <c:pt idx="0">
                  <c:v>30.952380952380953</c:v>
                </c:pt>
                <c:pt idx="1">
                  <c:v>19.101123595505616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6-419F-81D2-D5E87F59A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66800000"/>
        <c:axId val="169960576"/>
      </c:barChart>
      <c:catAx>
        <c:axId val="1668000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69960576"/>
        <c:crosses val="autoZero"/>
        <c:auto val="1"/>
        <c:lblAlgn val="ctr"/>
        <c:lblOffset val="100"/>
        <c:noMultiLvlLbl val="0"/>
      </c:catAx>
      <c:valAx>
        <c:axId val="16996057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20-24 year-olds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668000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87729658792644"/>
          <c:y val="2.9591042515410435E-2"/>
          <c:w val="0.88912263441893913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Trends!$P$10:$P$11</c:f>
              <c:numCache>
                <c:formatCode>0</c:formatCode>
                <c:ptCount val="2"/>
                <c:pt idx="0">
                  <c:v>2006</c:v>
                </c:pt>
                <c:pt idx="1">
                  <c:v>2016</c:v>
                </c:pt>
              </c:numCache>
            </c:numRef>
          </c:cat>
          <c:val>
            <c:numRef>
              <c:f>Trends!$Q$10:$Q$11</c:f>
              <c:numCache>
                <c:formatCode>0.0</c:formatCode>
                <c:ptCount val="2"/>
                <c:pt idx="0">
                  <c:v>15.151515151515152</c:v>
                </c:pt>
                <c:pt idx="1">
                  <c:v>5.6338028169014089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96-4B02-9456-51952E6C2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1446272"/>
        <c:axId val="171537920"/>
      </c:barChart>
      <c:catAx>
        <c:axId val="1714462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1537920"/>
        <c:crosses val="autoZero"/>
        <c:auto val="1"/>
        <c:lblAlgn val="ctr"/>
        <c:lblOffset val="100"/>
        <c:noMultiLvlLbl val="0"/>
      </c:catAx>
      <c:valAx>
        <c:axId val="1715379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15-24 year-olds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71446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87729658792642"/>
          <c:y val="2.9591042515410435E-2"/>
          <c:w val="0.88912263441893913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Trends!$P$13:$P$14</c:f>
              <c:numCache>
                <c:formatCode>0</c:formatCode>
                <c:ptCount val="2"/>
                <c:pt idx="0">
                  <c:v>2006</c:v>
                </c:pt>
                <c:pt idx="1">
                  <c:v>2016</c:v>
                </c:pt>
              </c:numCache>
            </c:numRef>
          </c:cat>
          <c:val>
            <c:numRef>
              <c:f>Trends!$Q$13:$Q$14</c:f>
              <c:numCache>
                <c:formatCode>0.0</c:formatCode>
                <c:ptCount val="2"/>
                <c:pt idx="0">
                  <c:v>49.162011173184354</c:v>
                </c:pt>
                <c:pt idx="1">
                  <c:v>45.916515426497277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4-4210-B70A-0EE0B0982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3535232"/>
        <c:axId val="173537152"/>
      </c:barChart>
      <c:catAx>
        <c:axId val="1735352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3537152"/>
        <c:crosses val="autoZero"/>
        <c:auto val="1"/>
        <c:lblAlgn val="ctr"/>
        <c:lblOffset val="100"/>
        <c:noMultiLvlLbl val="0"/>
      </c:catAx>
      <c:valAx>
        <c:axId val="173537152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families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735352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73321963728798"/>
          <c:y val="2.9591042515410435E-2"/>
          <c:w val="0.86649495733901372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Trends!$P$16:$P$17</c:f>
              <c:numCache>
                <c:formatCode>0</c:formatCode>
                <c:ptCount val="2"/>
                <c:pt idx="0">
                  <c:v>2006</c:v>
                </c:pt>
                <c:pt idx="1">
                  <c:v>2016</c:v>
                </c:pt>
              </c:numCache>
            </c:numRef>
          </c:cat>
          <c:val>
            <c:numRef>
              <c:f>Trends!$Q$16:$Q$17</c:f>
              <c:numCache>
                <c:formatCode>0.0</c:formatCode>
                <c:ptCount val="2"/>
                <c:pt idx="0">
                  <c:v>44.223107569721115</c:v>
                </c:pt>
                <c:pt idx="1">
                  <c:v>43.667068757539198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B1-426D-A4AD-794443036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3662976"/>
        <c:axId val="173687168"/>
      </c:barChart>
      <c:catAx>
        <c:axId val="1736629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3687168"/>
        <c:crosses val="autoZero"/>
        <c:auto val="1"/>
        <c:lblAlgn val="ctr"/>
        <c:lblOffset val="100"/>
        <c:noMultiLvlLbl val="0"/>
      </c:catAx>
      <c:valAx>
        <c:axId val="173687168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homes 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73662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91340206700409"/>
          <c:y val="2.9591042515410435E-2"/>
          <c:w val="0.86253099382495602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Trends!$P$19:$P$20</c:f>
              <c:numCache>
                <c:formatCode>0</c:formatCode>
                <c:ptCount val="2"/>
                <c:pt idx="0">
                  <c:v>2006</c:v>
                </c:pt>
                <c:pt idx="1">
                  <c:v>2016</c:v>
                </c:pt>
              </c:numCache>
            </c:numRef>
          </c:cat>
          <c:val>
            <c:numRef>
              <c:f>Trends!$Q$19:$Q$20</c:f>
              <c:numCache>
                <c:formatCode>0.0</c:formatCode>
                <c:ptCount val="2"/>
                <c:pt idx="0">
                  <c:v>7.5313807531380759</c:v>
                </c:pt>
                <c:pt idx="1">
                  <c:v>8.4367245657568244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2-4B39-BBC3-89E401DF9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3895040"/>
        <c:axId val="173896832"/>
      </c:barChart>
      <c:catAx>
        <c:axId val="1738950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3896832"/>
        <c:crosses val="autoZero"/>
        <c:auto val="1"/>
        <c:lblAlgn val="ctr"/>
        <c:lblOffset val="100"/>
        <c:noMultiLvlLbl val="0"/>
      </c:catAx>
      <c:valAx>
        <c:axId val="173896832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20-64 year olds</a:t>
                </a:r>
              </a:p>
            </c:rich>
          </c:tx>
          <c:layout>
            <c:manualLayout>
              <c:xMode val="edge"/>
              <c:yMode val="edge"/>
              <c:x val="9.132722237897746E-4"/>
              <c:y val="0.1789564204039229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738950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91340206700409"/>
          <c:y val="2.9591042515410435E-2"/>
          <c:w val="0.86253099382495602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Trends!$P$19:$P$20</c:f>
              <c:numCache>
                <c:formatCode>0</c:formatCode>
                <c:ptCount val="2"/>
                <c:pt idx="0">
                  <c:v>2006</c:v>
                </c:pt>
                <c:pt idx="1">
                  <c:v>2016</c:v>
                </c:pt>
              </c:numCache>
            </c:numRef>
          </c:cat>
          <c:val>
            <c:numRef>
              <c:f>Trends!$Q$22:$Q$23</c:f>
              <c:numCache>
                <c:formatCode>0.0</c:formatCode>
                <c:ptCount val="2"/>
                <c:pt idx="0">
                  <c:v>9.9173553719008272</c:v>
                </c:pt>
                <c:pt idx="1">
                  <c:v>26.760563380281688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2-4B39-BBC3-89E401DF9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88254464"/>
        <c:axId val="188540416"/>
      </c:barChart>
      <c:catAx>
        <c:axId val="1882544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88540416"/>
        <c:crosses val="autoZero"/>
        <c:auto val="1"/>
        <c:lblAlgn val="ctr"/>
        <c:lblOffset val="100"/>
        <c:noMultiLvlLbl val="0"/>
      </c:catAx>
      <c:valAx>
        <c:axId val="18854041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20-64 year olds</a:t>
                </a:r>
              </a:p>
            </c:rich>
          </c:tx>
          <c:layout>
            <c:manualLayout>
              <c:xMode val="edge"/>
              <c:yMode val="edge"/>
              <c:x val="9.132722237897746E-4"/>
              <c:y val="0.1789564204039229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82544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3296684371147"/>
          <c:y val="2.4924273668047742E-2"/>
          <c:w val="0.836188232376465"/>
          <c:h val="0.966578326127725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66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Comparison!$AD$4:$AD$82</c:f>
              <c:strCache>
                <c:ptCount val="79"/>
                <c:pt idx="0">
                  <c:v>Yarra</c:v>
                </c:pt>
                <c:pt idx="1">
                  <c:v>Melbourne</c:v>
                </c:pt>
                <c:pt idx="2">
                  <c:v>Stonnington</c:v>
                </c:pt>
                <c:pt idx="3">
                  <c:v>Bayside</c:v>
                </c:pt>
                <c:pt idx="4">
                  <c:v>Surf Coast</c:v>
                </c:pt>
                <c:pt idx="5">
                  <c:v>Boroondara</c:v>
                </c:pt>
                <c:pt idx="6">
                  <c:v>Glen Eira</c:v>
                </c:pt>
                <c:pt idx="7">
                  <c:v>Nillumbik</c:v>
                </c:pt>
                <c:pt idx="8">
                  <c:v>Port Phillip</c:v>
                </c:pt>
                <c:pt idx="9">
                  <c:v>Moreland</c:v>
                </c:pt>
                <c:pt idx="10">
                  <c:v>Maribyrnong</c:v>
                </c:pt>
                <c:pt idx="11">
                  <c:v>Darebin</c:v>
                </c:pt>
                <c:pt idx="12">
                  <c:v>Moonee Valley</c:v>
                </c:pt>
                <c:pt idx="13">
                  <c:v>Banyule</c:v>
                </c:pt>
                <c:pt idx="14">
                  <c:v>Monash</c:v>
                </c:pt>
                <c:pt idx="15">
                  <c:v>Manningham</c:v>
                </c:pt>
                <c:pt idx="16">
                  <c:v>Kingston</c:v>
                </c:pt>
                <c:pt idx="17">
                  <c:v>Whitehorse</c:v>
                </c:pt>
                <c:pt idx="18">
                  <c:v>Hobsons Bay</c:v>
                </c:pt>
                <c:pt idx="19">
                  <c:v>Maroondah</c:v>
                </c:pt>
                <c:pt idx="20">
                  <c:v>South Gippsland</c:v>
                </c:pt>
                <c:pt idx="21">
                  <c:v>Loddon</c:v>
                </c:pt>
                <c:pt idx="22">
                  <c:v>Mount Alexander</c:v>
                </c:pt>
                <c:pt idx="23">
                  <c:v>Whittlesea</c:v>
                </c:pt>
                <c:pt idx="24">
                  <c:v>Greater Geelong</c:v>
                </c:pt>
                <c:pt idx="25">
                  <c:v>Macedon Ranges</c:v>
                </c:pt>
                <c:pt idx="26">
                  <c:v>Pyrenees</c:v>
                </c:pt>
                <c:pt idx="27">
                  <c:v>Moorabool</c:v>
                </c:pt>
                <c:pt idx="28">
                  <c:v>Mornington Peninsula</c:v>
                </c:pt>
                <c:pt idx="29">
                  <c:v>Hepburn</c:v>
                </c:pt>
                <c:pt idx="30">
                  <c:v>Yarra Ranges</c:v>
                </c:pt>
                <c:pt idx="31">
                  <c:v>Golden Plains</c:v>
                </c:pt>
                <c:pt idx="32">
                  <c:v>Brimbank</c:v>
                </c:pt>
                <c:pt idx="33">
                  <c:v>Bass Coast</c:v>
                </c:pt>
                <c:pt idx="34">
                  <c:v>Ballarat</c:v>
                </c:pt>
                <c:pt idx="35">
                  <c:v>Knox</c:v>
                </c:pt>
                <c:pt idx="36">
                  <c:v>Indigo</c:v>
                </c:pt>
                <c:pt idx="37">
                  <c:v>Frankston</c:v>
                </c:pt>
                <c:pt idx="38">
                  <c:v>Hume</c:v>
                </c:pt>
                <c:pt idx="39">
                  <c:v>Towong</c:v>
                </c:pt>
                <c:pt idx="40">
                  <c:v>Northern Grampians</c:v>
                </c:pt>
                <c:pt idx="41">
                  <c:v>Wellington</c:v>
                </c:pt>
                <c:pt idx="42">
                  <c:v>Wyndham</c:v>
                </c:pt>
                <c:pt idx="43">
                  <c:v>Baw Baw</c:v>
                </c:pt>
                <c:pt idx="44">
                  <c:v>Campaspe</c:v>
                </c:pt>
                <c:pt idx="45">
                  <c:v>Greater Bendigo</c:v>
                </c:pt>
                <c:pt idx="46">
                  <c:v>Casey</c:v>
                </c:pt>
                <c:pt idx="47">
                  <c:v>Latrobe</c:v>
                </c:pt>
                <c:pt idx="48">
                  <c:v>Moyne</c:v>
                </c:pt>
                <c:pt idx="49">
                  <c:v>Cardinia</c:v>
                </c:pt>
                <c:pt idx="50">
                  <c:v>Central Goldfields</c:v>
                </c:pt>
                <c:pt idx="51">
                  <c:v>Strathbogie</c:v>
                </c:pt>
                <c:pt idx="52">
                  <c:v>Mitchell</c:v>
                </c:pt>
                <c:pt idx="53">
                  <c:v>Greater Shepparton</c:v>
                </c:pt>
                <c:pt idx="54">
                  <c:v>Ararat</c:v>
                </c:pt>
                <c:pt idx="55">
                  <c:v>Moira</c:v>
                </c:pt>
                <c:pt idx="56">
                  <c:v>Warrnambool</c:v>
                </c:pt>
                <c:pt idx="57">
                  <c:v>East Gippsland</c:v>
                </c:pt>
                <c:pt idx="58">
                  <c:v>Melton</c:v>
                </c:pt>
                <c:pt idx="59">
                  <c:v>Wodonga</c:v>
                </c:pt>
                <c:pt idx="60">
                  <c:v>Southern Grampians</c:v>
                </c:pt>
                <c:pt idx="61">
                  <c:v>Mildura</c:v>
                </c:pt>
                <c:pt idx="62">
                  <c:v>Horsham</c:v>
                </c:pt>
                <c:pt idx="63">
                  <c:v>Wangaratta</c:v>
                </c:pt>
                <c:pt idx="64">
                  <c:v>Greater Dandenong</c:v>
                </c:pt>
                <c:pt idx="65">
                  <c:v>Swan Hill</c:v>
                </c:pt>
                <c:pt idx="66">
                  <c:v>Colac-Otway</c:v>
                </c:pt>
                <c:pt idx="67">
                  <c:v>Glenelg</c:v>
                </c:pt>
                <c:pt idx="68">
                  <c:v>Yarriambiack</c:v>
                </c:pt>
                <c:pt idx="69">
                  <c:v>West Wimmera</c:v>
                </c:pt>
                <c:pt idx="70">
                  <c:v>Queenscliffe (B)</c:v>
                </c:pt>
                <c:pt idx="71">
                  <c:v>Murrindindi</c:v>
                </c:pt>
                <c:pt idx="72">
                  <c:v>Mansfield</c:v>
                </c:pt>
                <c:pt idx="73">
                  <c:v>Hindmarsh</c:v>
                </c:pt>
                <c:pt idx="74">
                  <c:v>Gannawarra</c:v>
                </c:pt>
                <c:pt idx="75">
                  <c:v>Corangamite</c:v>
                </c:pt>
                <c:pt idx="76">
                  <c:v>Buloke</c:v>
                </c:pt>
                <c:pt idx="77">
                  <c:v>Benalla</c:v>
                </c:pt>
                <c:pt idx="78">
                  <c:v>Alpine</c:v>
                </c:pt>
              </c:strCache>
            </c:strRef>
          </c:cat>
          <c:val>
            <c:numRef>
              <c:f>Comparison!$AE$4:$AE$82</c:f>
              <c:numCache>
                <c:formatCode>General</c:formatCode>
                <c:ptCount val="79"/>
                <c:pt idx="0">
                  <c:v>46.188340807174889</c:v>
                </c:pt>
                <c:pt idx="1">
                  <c:v>42.810457516339866</c:v>
                </c:pt>
                <c:pt idx="2">
                  <c:v>40.490797546012267</c:v>
                </c:pt>
                <c:pt idx="3">
                  <c:v>38.297872340425535</c:v>
                </c:pt>
                <c:pt idx="4">
                  <c:v>38.095238095238095</c:v>
                </c:pt>
                <c:pt idx="5">
                  <c:v>37.857142857142854</c:v>
                </c:pt>
                <c:pt idx="6">
                  <c:v>33.834586466165412</c:v>
                </c:pt>
                <c:pt idx="7">
                  <c:v>33.333333333333329</c:v>
                </c:pt>
                <c:pt idx="8">
                  <c:v>32.173913043478258</c:v>
                </c:pt>
                <c:pt idx="9">
                  <c:v>31.25</c:v>
                </c:pt>
                <c:pt idx="10">
                  <c:v>29.761904761904763</c:v>
                </c:pt>
                <c:pt idx="11">
                  <c:v>28.784648187633259</c:v>
                </c:pt>
                <c:pt idx="12">
                  <c:v>26.785714285714285</c:v>
                </c:pt>
                <c:pt idx="13">
                  <c:v>26.760563380281688</c:v>
                </c:pt>
                <c:pt idx="14">
                  <c:v>25.547445255474454</c:v>
                </c:pt>
                <c:pt idx="15">
                  <c:v>23.880597014925371</c:v>
                </c:pt>
                <c:pt idx="16">
                  <c:v>23.195876288659793</c:v>
                </c:pt>
                <c:pt idx="17">
                  <c:v>22.608695652173914</c:v>
                </c:pt>
                <c:pt idx="18">
                  <c:v>20.765027322404372</c:v>
                </c:pt>
                <c:pt idx="19">
                  <c:v>18.421052631578945</c:v>
                </c:pt>
                <c:pt idx="20">
                  <c:v>16.176470588235293</c:v>
                </c:pt>
                <c:pt idx="21">
                  <c:v>15.384615384615385</c:v>
                </c:pt>
                <c:pt idx="22">
                  <c:v>14.754098360655737</c:v>
                </c:pt>
                <c:pt idx="23">
                  <c:v>14.07035175879397</c:v>
                </c:pt>
                <c:pt idx="24">
                  <c:v>13.956043956043956</c:v>
                </c:pt>
                <c:pt idx="25">
                  <c:v>13.913043478260869</c:v>
                </c:pt>
                <c:pt idx="26">
                  <c:v>13.043478260869565</c:v>
                </c:pt>
                <c:pt idx="27">
                  <c:v>12.878787878787879</c:v>
                </c:pt>
                <c:pt idx="28">
                  <c:v>12.777777777777777</c:v>
                </c:pt>
                <c:pt idx="29">
                  <c:v>12.5</c:v>
                </c:pt>
                <c:pt idx="30">
                  <c:v>12.096774193548388</c:v>
                </c:pt>
                <c:pt idx="31">
                  <c:v>12</c:v>
                </c:pt>
                <c:pt idx="32">
                  <c:v>11.707317073170733</c:v>
                </c:pt>
                <c:pt idx="33">
                  <c:v>11.320754716981133</c:v>
                </c:pt>
                <c:pt idx="34">
                  <c:v>11.244979919678714</c:v>
                </c:pt>
                <c:pt idx="35">
                  <c:v>11.160714285714286</c:v>
                </c:pt>
                <c:pt idx="36">
                  <c:v>11.111111111111111</c:v>
                </c:pt>
                <c:pt idx="37">
                  <c:v>11.032863849765258</c:v>
                </c:pt>
                <c:pt idx="38">
                  <c:v>10.062893081761008</c:v>
                </c:pt>
                <c:pt idx="39">
                  <c:v>10</c:v>
                </c:pt>
                <c:pt idx="40">
                  <c:v>9.3023255813953494</c:v>
                </c:pt>
                <c:pt idx="41">
                  <c:v>9.0090090090090094</c:v>
                </c:pt>
                <c:pt idx="42">
                  <c:v>8.9208633093525176</c:v>
                </c:pt>
                <c:pt idx="43">
                  <c:v>8.3333333333333321</c:v>
                </c:pt>
                <c:pt idx="44">
                  <c:v>8.2969432314410483</c:v>
                </c:pt>
                <c:pt idx="45">
                  <c:v>8.2442748091603058</c:v>
                </c:pt>
                <c:pt idx="46">
                  <c:v>8.2332761578044611</c:v>
                </c:pt>
                <c:pt idx="47">
                  <c:v>8.1794195250659634</c:v>
                </c:pt>
                <c:pt idx="48">
                  <c:v>7.6923076923076925</c:v>
                </c:pt>
                <c:pt idx="49">
                  <c:v>7.2580645161290329</c:v>
                </c:pt>
                <c:pt idx="50">
                  <c:v>6.8965517241379306</c:v>
                </c:pt>
                <c:pt idx="51">
                  <c:v>6.8181818181818175</c:v>
                </c:pt>
                <c:pt idx="52">
                  <c:v>6.666666666666667</c:v>
                </c:pt>
                <c:pt idx="53">
                  <c:v>6.5</c:v>
                </c:pt>
                <c:pt idx="54">
                  <c:v>6.1538461538461542</c:v>
                </c:pt>
                <c:pt idx="55">
                  <c:v>6.1068702290076331</c:v>
                </c:pt>
                <c:pt idx="56">
                  <c:v>5.7803468208092488</c:v>
                </c:pt>
                <c:pt idx="57">
                  <c:v>5.7575757575757578</c:v>
                </c:pt>
                <c:pt idx="58">
                  <c:v>5.7364341085271313</c:v>
                </c:pt>
                <c:pt idx="59">
                  <c:v>5.7324840764331215</c:v>
                </c:pt>
                <c:pt idx="60">
                  <c:v>5.7142857142857144</c:v>
                </c:pt>
                <c:pt idx="61">
                  <c:v>5.3356282271944924</c:v>
                </c:pt>
                <c:pt idx="62">
                  <c:v>5.3333333333333339</c:v>
                </c:pt>
                <c:pt idx="63">
                  <c:v>4.7619047619047619</c:v>
                </c:pt>
                <c:pt idx="64">
                  <c:v>4.7619047619047619</c:v>
                </c:pt>
                <c:pt idx="65">
                  <c:v>4.6082949308755765</c:v>
                </c:pt>
                <c:pt idx="66">
                  <c:v>4.3478260869565215</c:v>
                </c:pt>
                <c:pt idx="67">
                  <c:v>4.3103448275862073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B-402D-A9D0-42FEB9984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axId val="191092224"/>
        <c:axId val="195396736"/>
      </c:barChart>
      <c:catAx>
        <c:axId val="191092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396736"/>
        <c:crosses val="autoZero"/>
        <c:auto val="1"/>
        <c:lblAlgn val="ctr"/>
        <c:lblOffset val="100"/>
        <c:noMultiLvlLbl val="0"/>
      </c:catAx>
      <c:valAx>
        <c:axId val="19539673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92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55" dropStyle="combo" dx="16" fmlaLink="$D$3" fmlaRange="$R$2:$R$81" sel="28" val="25"/>
</file>

<file path=xl/ctrlProps/ctrlProp2.xml><?xml version="1.0" encoding="utf-8"?>
<formControlPr xmlns="http://schemas.microsoft.com/office/spreadsheetml/2009/9/main" objectType="Drop" dropLines="45" dropStyle="combo" dx="16" fmlaLink="$C$3" fmlaRange="$S$6:$S$85" sel="4" val="0"/>
</file>

<file path=xl/ctrlProps/ctrlProp3.xml><?xml version="1.0" encoding="utf-8"?>
<formControlPr xmlns="http://schemas.microsoft.com/office/spreadsheetml/2009/9/main" objectType="Drop" dropStyle="combo" dx="16" fmlaLink="$AK$4" fmlaRange="$S$4:$S$11" sel="2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</xdr:col>
      <xdr:colOff>187664</xdr:colOff>
      <xdr:row>7</xdr:row>
      <xdr:rowOff>0</xdr:rowOff>
    </xdr:to>
    <xdr:pic>
      <xdr:nvPicPr>
        <xdr:cNvPr id="3" name="Picture 2" descr="1209712_turning_pages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387929"/>
          <a:ext cx="477950" cy="344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1</xdr:col>
      <xdr:colOff>187664</xdr:colOff>
      <xdr:row>19</xdr:row>
      <xdr:rowOff>8085</xdr:rowOff>
    </xdr:to>
    <xdr:pic>
      <xdr:nvPicPr>
        <xdr:cNvPr id="4" name="Picture 3" descr="Housing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3819071"/>
          <a:ext cx="477950" cy="352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187664</xdr:colOff>
      <xdr:row>16</xdr:row>
      <xdr:rowOff>8086</xdr:rowOff>
    </xdr:to>
    <xdr:pic>
      <xdr:nvPicPr>
        <xdr:cNvPr id="6" name="Picture 5" descr="1387517_2012_crisis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3211286"/>
          <a:ext cx="477950" cy="3528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</xdr:row>
          <xdr:rowOff>123825</xdr:rowOff>
        </xdr:from>
        <xdr:to>
          <xdr:col>4</xdr:col>
          <xdr:colOff>104775</xdr:colOff>
          <xdr:row>3</xdr:row>
          <xdr:rowOff>28575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7</xdr:row>
      <xdr:rowOff>244929</xdr:rowOff>
    </xdr:from>
    <xdr:to>
      <xdr:col>1</xdr:col>
      <xdr:colOff>190499</xdr:colOff>
      <xdr:row>9</xdr:row>
      <xdr:rowOff>149427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9298"/>
        <a:stretch/>
      </xdr:blipFill>
      <xdr:spPr>
        <a:xfrm>
          <a:off x="0" y="1977572"/>
          <a:ext cx="480785" cy="3399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1</xdr:rowOff>
    </xdr:from>
    <xdr:to>
      <xdr:col>2</xdr:col>
      <xdr:colOff>9071</xdr:colOff>
      <xdr:row>25</xdr:row>
      <xdr:rowOff>9073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34644"/>
          <a:ext cx="489857" cy="353786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20</xdr:row>
      <xdr:rowOff>8659</xdr:rowOff>
    </xdr:from>
    <xdr:to>
      <xdr:col>2</xdr:col>
      <xdr:colOff>0</xdr:colOff>
      <xdr:row>21</xdr:row>
      <xdr:rowOff>165346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66" b="35228"/>
        <a:stretch/>
      </xdr:blipFill>
      <xdr:spPr>
        <a:xfrm>
          <a:off x="1" y="4476750"/>
          <a:ext cx="476249" cy="3298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2</xdr:col>
      <xdr:colOff>16809</xdr:colOff>
      <xdr:row>28</xdr:row>
      <xdr:rowOff>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97682"/>
          <a:ext cx="493059" cy="346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11</xdr:row>
      <xdr:rowOff>0</xdr:rowOff>
    </xdr:from>
    <xdr:to>
      <xdr:col>2</xdr:col>
      <xdr:colOff>8659</xdr:colOff>
      <xdr:row>13</xdr:row>
      <xdr:rowOff>8659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623705"/>
          <a:ext cx="484908" cy="355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8658</xdr:colOff>
      <xdr:row>4</xdr:row>
      <xdr:rowOff>17320</xdr:rowOff>
    </xdr:from>
    <xdr:to>
      <xdr:col>2</xdr:col>
      <xdr:colOff>415636</xdr:colOff>
      <xdr:row>16</xdr:row>
      <xdr:rowOff>138546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2</xdr:col>
      <xdr:colOff>8659</xdr:colOff>
      <xdr:row>18</xdr:row>
      <xdr:rowOff>8657</xdr:rowOff>
    </xdr:from>
    <xdr:to>
      <xdr:col>6</xdr:col>
      <xdr:colOff>675409</xdr:colOff>
      <xdr:row>30</xdr:row>
      <xdr:rowOff>129884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</xdr:col>
      <xdr:colOff>25978</xdr:colOff>
      <xdr:row>31</xdr:row>
      <xdr:rowOff>155863</xdr:rowOff>
    </xdr:from>
    <xdr:to>
      <xdr:col>2</xdr:col>
      <xdr:colOff>432956</xdr:colOff>
      <xdr:row>44</xdr:row>
      <xdr:rowOff>112567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1</xdr:col>
      <xdr:colOff>2779568</xdr:colOff>
      <xdr:row>47</xdr:row>
      <xdr:rowOff>8658</xdr:rowOff>
    </xdr:from>
    <xdr:to>
      <xdr:col>6</xdr:col>
      <xdr:colOff>684067</xdr:colOff>
      <xdr:row>59</xdr:row>
      <xdr:rowOff>129885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0</xdr:colOff>
      <xdr:row>60</xdr:row>
      <xdr:rowOff>43295</xdr:rowOff>
    </xdr:from>
    <xdr:to>
      <xdr:col>2</xdr:col>
      <xdr:colOff>69273</xdr:colOff>
      <xdr:row>73</xdr:row>
      <xdr:rowOff>86590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2</xdr:col>
      <xdr:colOff>415634</xdr:colOff>
      <xdr:row>6</xdr:row>
      <xdr:rowOff>121227</xdr:rowOff>
    </xdr:from>
    <xdr:to>
      <xdr:col>5</xdr:col>
      <xdr:colOff>562839</xdr:colOff>
      <xdr:row>12</xdr:row>
      <xdr:rowOff>77932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3550225" y="1593272"/>
          <a:ext cx="2147455" cy="943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Early School Leaving:</a:t>
          </a:r>
        </a:p>
        <a:p>
          <a:r>
            <a:rPr lang="en-US" sz="1100"/>
            <a:t>Per</a:t>
          </a:r>
          <a:r>
            <a:rPr lang="en-US" sz="1100" baseline="0"/>
            <a:t> cent of 20 to 24 year olds who had left school before completing year 11: 2006 and 2021</a:t>
          </a:r>
          <a:endParaRPr lang="en-US" sz="1100"/>
        </a:p>
      </xdr:txBody>
    </xdr:sp>
    <xdr:clientData/>
  </xdr:twoCellAnchor>
  <xdr:twoCellAnchor>
    <xdr:from>
      <xdr:col>1</xdr:col>
      <xdr:colOff>614796</xdr:colOff>
      <xdr:row>20</xdr:row>
      <xdr:rowOff>138546</xdr:rowOff>
    </xdr:from>
    <xdr:to>
      <xdr:col>1</xdr:col>
      <xdr:colOff>2762251</xdr:colOff>
      <xdr:row>26</xdr:row>
      <xdr:rowOff>95250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952501" y="3913910"/>
          <a:ext cx="2147455" cy="943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Child Birth</a:t>
          </a:r>
        </a:p>
        <a:p>
          <a:r>
            <a:rPr lang="en-US" sz="1100"/>
            <a:t>Per</a:t>
          </a:r>
          <a:r>
            <a:rPr lang="en-US" sz="1100" baseline="0"/>
            <a:t> cent of 15 to 24 year olds who had given birth: 2006 and 2021</a:t>
          </a:r>
          <a:endParaRPr lang="en-US" sz="1100"/>
        </a:p>
      </xdr:txBody>
    </xdr:sp>
    <xdr:clientData/>
  </xdr:twoCellAnchor>
  <xdr:twoCellAnchor>
    <xdr:from>
      <xdr:col>2</xdr:col>
      <xdr:colOff>450274</xdr:colOff>
      <xdr:row>34</xdr:row>
      <xdr:rowOff>155863</xdr:rowOff>
    </xdr:from>
    <xdr:to>
      <xdr:col>5</xdr:col>
      <xdr:colOff>597479</xdr:colOff>
      <xdr:row>40</xdr:row>
      <xdr:rowOff>112568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3584865" y="6234545"/>
          <a:ext cx="2147455" cy="9438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One-parent families:</a:t>
          </a:r>
        </a:p>
        <a:p>
          <a:r>
            <a:rPr lang="en-US" sz="1100"/>
            <a:t>Per</a:t>
          </a:r>
          <a:r>
            <a:rPr lang="en-US" sz="1100" baseline="0"/>
            <a:t> cent of families with children which are single-parent families: 2006 and 2021</a:t>
          </a:r>
          <a:endParaRPr lang="en-US" sz="1100"/>
        </a:p>
      </xdr:txBody>
    </xdr:sp>
    <xdr:clientData/>
  </xdr:twoCellAnchor>
  <xdr:twoCellAnchor>
    <xdr:from>
      <xdr:col>1</xdr:col>
      <xdr:colOff>597477</xdr:colOff>
      <xdr:row>49</xdr:row>
      <xdr:rowOff>138545</xdr:rowOff>
    </xdr:from>
    <xdr:to>
      <xdr:col>1</xdr:col>
      <xdr:colOff>2744932</xdr:colOff>
      <xdr:row>55</xdr:row>
      <xdr:rowOff>95249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935182" y="8685068"/>
          <a:ext cx="2147455" cy="943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Home Ownership:</a:t>
          </a:r>
        </a:p>
        <a:p>
          <a:r>
            <a:rPr lang="en-US" sz="1100"/>
            <a:t>Per</a:t>
          </a:r>
          <a:r>
            <a:rPr lang="en-US" sz="1100" baseline="0"/>
            <a:t> cent of homes that are owned or being purchased by their occupants: 2006 and 2021</a:t>
          </a:r>
          <a:endParaRPr lang="en-US" sz="1100"/>
        </a:p>
      </xdr:txBody>
    </xdr:sp>
    <xdr:clientData/>
  </xdr:twoCellAnchor>
  <xdr:twoCellAnchor>
    <xdr:from>
      <xdr:col>2</xdr:col>
      <xdr:colOff>398317</xdr:colOff>
      <xdr:row>64</xdr:row>
      <xdr:rowOff>112568</xdr:rowOff>
    </xdr:from>
    <xdr:to>
      <xdr:col>5</xdr:col>
      <xdr:colOff>545522</xdr:colOff>
      <xdr:row>71</xdr:row>
      <xdr:rowOff>103909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3532908" y="10668000"/>
          <a:ext cx="2147455" cy="1143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Disability:</a:t>
          </a:r>
        </a:p>
        <a:p>
          <a:r>
            <a:rPr lang="en-US" sz="1100"/>
            <a:t>Per</a:t>
          </a:r>
          <a:r>
            <a:rPr lang="en-US" sz="1100" baseline="0"/>
            <a:t> cent of people aged 20 to 64 years who have a severe or profound disability: 2006 and 2021</a:t>
          </a:r>
          <a:endParaRPr lang="en-US" sz="1100"/>
        </a:p>
      </xdr:txBody>
    </xdr:sp>
    <xdr:clientData/>
  </xdr:twoCellAnchor>
  <xdr:twoCellAnchor>
    <xdr:from>
      <xdr:col>13</xdr:col>
      <xdr:colOff>307401</xdr:colOff>
      <xdr:row>27</xdr:row>
      <xdr:rowOff>56284</xdr:rowOff>
    </xdr:from>
    <xdr:to>
      <xdr:col>17</xdr:col>
      <xdr:colOff>580160</xdr:colOff>
      <xdr:row>46</xdr:row>
      <xdr:rowOff>73603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11148583" y="4857750"/>
          <a:ext cx="5234418" cy="3134592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86591</xdr:colOff>
      <xdr:row>74</xdr:row>
      <xdr:rowOff>8660</xdr:rowOff>
    </xdr:from>
    <xdr:to>
      <xdr:col>6</xdr:col>
      <xdr:colOff>684069</xdr:colOff>
      <xdr:row>86</xdr:row>
      <xdr:rowOff>129886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1</xdr:col>
      <xdr:colOff>640772</xdr:colOff>
      <xdr:row>76</xdr:row>
      <xdr:rowOff>129886</xdr:rowOff>
    </xdr:from>
    <xdr:to>
      <xdr:col>1</xdr:col>
      <xdr:colOff>2788227</xdr:colOff>
      <xdr:row>82</xdr:row>
      <xdr:rowOff>138545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978477" y="12659591"/>
          <a:ext cx="2147455" cy="9957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Tertiary education:</a:t>
          </a:r>
        </a:p>
        <a:p>
          <a:r>
            <a:rPr lang="en-US" sz="1100"/>
            <a:t>Per</a:t>
          </a:r>
          <a:r>
            <a:rPr lang="en-US" sz="1100" baseline="0"/>
            <a:t> cent of people aged 25 to 44 years who hold a degree or higher qualification: 2006 and 2021</a:t>
          </a:r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2986088</xdr:colOff>
          <xdr:row>1</xdr:row>
          <xdr:rowOff>38100</xdr:rowOff>
        </xdr:from>
        <xdr:to>
          <xdr:col>4</xdr:col>
          <xdr:colOff>95250</xdr:colOff>
          <xdr:row>3</xdr:row>
          <xdr:rowOff>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14287</xdr:colOff>
      <xdr:row>4</xdr:row>
      <xdr:rowOff>76201</xdr:rowOff>
    </xdr:from>
    <xdr:to>
      <xdr:col>47</xdr:col>
      <xdr:colOff>566737</xdr:colOff>
      <xdr:row>81</xdr:row>
      <xdr:rowOff>104776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</xdr:colOff>
          <xdr:row>3</xdr:row>
          <xdr:rowOff>0</xdr:rowOff>
        </xdr:from>
        <xdr:to>
          <xdr:col>42</xdr:col>
          <xdr:colOff>209550</xdr:colOff>
          <xdr:row>4</xdr:row>
          <xdr:rowOff>19050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G20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7" sqref="A7:XFD7"/>
    </sheetView>
  </sheetViews>
  <sheetFormatPr defaultColWidth="11.3984375" defaultRowHeight="10.5" x14ac:dyDescent="0.35"/>
  <cols>
    <col min="1" max="1" width="2.73046875" style="21" bestFit="1" customWidth="1"/>
    <col min="2" max="2" width="23.73046875" style="22" bestFit="1" customWidth="1"/>
    <col min="3" max="3" width="11.3984375" style="21"/>
    <col min="4" max="4" width="38.1328125" style="21" customWidth="1"/>
    <col min="5" max="84" width="11.3984375" style="50"/>
    <col min="85" max="16384" width="11.3984375" style="21"/>
  </cols>
  <sheetData>
    <row r="3" spans="1:85" ht="18" x14ac:dyDescent="0.55000000000000004">
      <c r="B3" s="54" t="s">
        <v>142</v>
      </c>
      <c r="C3" s="55"/>
      <c r="D3" s="55"/>
    </row>
    <row r="4" spans="1:85" ht="21" x14ac:dyDescent="0.35">
      <c r="D4" s="23"/>
      <c r="E4" s="49" t="s">
        <v>0</v>
      </c>
      <c r="F4" s="49" t="s">
        <v>1</v>
      </c>
      <c r="G4" s="49" t="s">
        <v>2</v>
      </c>
      <c r="H4" s="49" t="s">
        <v>3</v>
      </c>
      <c r="I4" s="49" t="s">
        <v>4</v>
      </c>
      <c r="J4" s="49" t="s">
        <v>5</v>
      </c>
      <c r="K4" s="49" t="s">
        <v>6</v>
      </c>
      <c r="L4" s="49" t="s">
        <v>7</v>
      </c>
      <c r="M4" s="49" t="s">
        <v>8</v>
      </c>
      <c r="N4" s="49" t="s">
        <v>9</v>
      </c>
      <c r="O4" s="49" t="s">
        <v>10</v>
      </c>
      <c r="P4" s="49" t="s">
        <v>11</v>
      </c>
      <c r="Q4" s="49" t="s">
        <v>12</v>
      </c>
      <c r="R4" s="49" t="s">
        <v>13</v>
      </c>
      <c r="S4" s="49" t="s">
        <v>15</v>
      </c>
      <c r="T4" s="49" t="s">
        <v>14</v>
      </c>
      <c r="U4" s="49" t="s">
        <v>16</v>
      </c>
      <c r="V4" s="49" t="s">
        <v>17</v>
      </c>
      <c r="W4" s="49" t="s">
        <v>18</v>
      </c>
      <c r="X4" s="49" t="s">
        <v>19</v>
      </c>
      <c r="Y4" s="49" t="s">
        <v>78</v>
      </c>
      <c r="Z4" s="49" t="s">
        <v>20</v>
      </c>
      <c r="AA4" s="49" t="s">
        <v>21</v>
      </c>
      <c r="AB4" s="49" t="s">
        <v>22</v>
      </c>
      <c r="AC4" s="49" t="s">
        <v>23</v>
      </c>
      <c r="AD4" s="49" t="s">
        <v>24</v>
      </c>
      <c r="AE4" s="49" t="s">
        <v>25</v>
      </c>
      <c r="AF4" s="49" t="s">
        <v>26</v>
      </c>
      <c r="AG4" s="49" t="s">
        <v>27</v>
      </c>
      <c r="AH4" s="49" t="s">
        <v>28</v>
      </c>
      <c r="AI4" s="49" t="s">
        <v>29</v>
      </c>
      <c r="AJ4" s="49" t="s">
        <v>30</v>
      </c>
      <c r="AK4" s="49" t="s">
        <v>31</v>
      </c>
      <c r="AL4" s="49" t="s">
        <v>32</v>
      </c>
      <c r="AM4" s="49" t="s">
        <v>33</v>
      </c>
      <c r="AN4" s="49" t="s">
        <v>34</v>
      </c>
      <c r="AO4" s="49" t="s">
        <v>35</v>
      </c>
      <c r="AP4" s="49" t="s">
        <v>36</v>
      </c>
      <c r="AQ4" s="49" t="s">
        <v>37</v>
      </c>
      <c r="AR4" s="49" t="s">
        <v>38</v>
      </c>
      <c r="AS4" s="49" t="s">
        <v>39</v>
      </c>
      <c r="AT4" s="49" t="s">
        <v>40</v>
      </c>
      <c r="AU4" s="49" t="s">
        <v>41</v>
      </c>
      <c r="AV4" s="49" t="s">
        <v>42</v>
      </c>
      <c r="AW4" s="49" t="s">
        <v>43</v>
      </c>
      <c r="AX4" s="49" t="s">
        <v>44</v>
      </c>
      <c r="AY4" s="49" t="s">
        <v>45</v>
      </c>
      <c r="AZ4" s="49" t="s">
        <v>46</v>
      </c>
      <c r="BA4" s="49" t="s">
        <v>47</v>
      </c>
      <c r="BB4" s="49" t="s">
        <v>48</v>
      </c>
      <c r="BC4" s="49" t="s">
        <v>49</v>
      </c>
      <c r="BD4" s="49" t="s">
        <v>50</v>
      </c>
      <c r="BE4" s="49" t="s">
        <v>51</v>
      </c>
      <c r="BF4" s="49" t="s">
        <v>52</v>
      </c>
      <c r="BG4" s="49" t="s">
        <v>53</v>
      </c>
      <c r="BH4" s="49" t="s">
        <v>54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77</v>
      </c>
      <c r="BN4" s="49" t="s">
        <v>59</v>
      </c>
      <c r="BO4" s="49" t="s">
        <v>60</v>
      </c>
      <c r="BP4" s="49" t="s">
        <v>61</v>
      </c>
      <c r="BQ4" s="49" t="s">
        <v>62</v>
      </c>
      <c r="BR4" s="49" t="s">
        <v>63</v>
      </c>
      <c r="BS4" s="49" t="s">
        <v>64</v>
      </c>
      <c r="BT4" s="49" t="s">
        <v>65</v>
      </c>
      <c r="BU4" s="49" t="s">
        <v>66</v>
      </c>
      <c r="BV4" s="49" t="s">
        <v>67</v>
      </c>
      <c r="BW4" s="49" t="s">
        <v>68</v>
      </c>
      <c r="BX4" s="49" t="s">
        <v>69</v>
      </c>
      <c r="BY4" s="49" t="s">
        <v>70</v>
      </c>
      <c r="BZ4" s="49" t="s">
        <v>71</v>
      </c>
      <c r="CA4" s="49" t="s">
        <v>72</v>
      </c>
      <c r="CB4" s="49" t="s">
        <v>73</v>
      </c>
      <c r="CC4" s="49" t="s">
        <v>75</v>
      </c>
      <c r="CD4" s="49" t="s">
        <v>74</v>
      </c>
      <c r="CE4" s="49" t="s">
        <v>79</v>
      </c>
      <c r="CF4" s="49" t="s">
        <v>76</v>
      </c>
      <c r="CG4" s="21" t="s">
        <v>139</v>
      </c>
    </row>
    <row r="5" spans="1:85" ht="21" x14ac:dyDescent="0.35">
      <c r="A5" s="24">
        <v>1</v>
      </c>
      <c r="B5" s="46" t="s">
        <v>87</v>
      </c>
      <c r="C5" s="25" t="s">
        <v>80</v>
      </c>
      <c r="D5" s="21" t="s">
        <v>85</v>
      </c>
      <c r="E5" s="50">
        <v>61.111111111111114</v>
      </c>
      <c r="F5" s="50">
        <v>60</v>
      </c>
      <c r="G5" s="50">
        <v>24.064171122994651</v>
      </c>
      <c r="H5" s="50">
        <v>19.101123595505616</v>
      </c>
      <c r="I5" s="50">
        <v>13.636363636363635</v>
      </c>
      <c r="J5" s="50">
        <v>40.816326530612244</v>
      </c>
      <c r="K5" s="50">
        <v>13.043478260869565</v>
      </c>
      <c r="L5" s="50">
        <v>25</v>
      </c>
      <c r="M5" s="50">
        <v>13.157894736842104</v>
      </c>
      <c r="N5" s="50">
        <v>28.571428571428569</v>
      </c>
      <c r="O5" s="50">
        <v>0</v>
      </c>
      <c r="P5" s="50">
        <v>37.078651685393261</v>
      </c>
      <c r="Q5" s="50">
        <v>26.373626373626376</v>
      </c>
      <c r="R5" s="50">
        <v>30.275229357798167</v>
      </c>
      <c r="S5" s="50">
        <v>30</v>
      </c>
      <c r="T5" s="50">
        <v>28.571428571428569</v>
      </c>
      <c r="U5" s="50">
        <v>0</v>
      </c>
      <c r="V5" s="50">
        <v>15.646258503401361</v>
      </c>
      <c r="W5" s="50">
        <v>34.146341463414636</v>
      </c>
      <c r="X5" s="50">
        <v>22.151898734177212</v>
      </c>
      <c r="Y5" s="50">
        <v>44.444444444444443</v>
      </c>
      <c r="Z5" s="50">
        <v>11.904761904761903</v>
      </c>
      <c r="AA5" s="50">
        <v>27.500000000000004</v>
      </c>
      <c r="AB5" s="50">
        <v>38.888888888888893</v>
      </c>
      <c r="AC5" s="50">
        <v>23.109243697478991</v>
      </c>
      <c r="AD5" s="50">
        <v>31.25</v>
      </c>
      <c r="AE5" s="50">
        <v>27.941176470588236</v>
      </c>
      <c r="AF5" s="50">
        <v>31.707317073170731</v>
      </c>
      <c r="AG5" s="50">
        <v>0</v>
      </c>
      <c r="AH5" s="50">
        <v>0</v>
      </c>
      <c r="AI5" s="50">
        <v>8.8888888888888893</v>
      </c>
      <c r="AJ5" s="50">
        <v>21.428571428571427</v>
      </c>
      <c r="AK5" s="50">
        <v>21.978021978021978</v>
      </c>
      <c r="AL5" s="50">
        <v>33.333333333333329</v>
      </c>
      <c r="AM5" s="50">
        <v>17.460317460317459</v>
      </c>
      <c r="AN5" s="50">
        <v>24.761904761904763</v>
      </c>
      <c r="AO5" s="50">
        <v>34.751773049645394</v>
      </c>
      <c r="AP5" s="50">
        <v>0</v>
      </c>
      <c r="AQ5" s="50">
        <v>17.857142857142858</v>
      </c>
      <c r="AR5" s="50">
        <v>18.75</v>
      </c>
      <c r="AS5" s="50">
        <v>0</v>
      </c>
      <c r="AT5" s="50">
        <v>16</v>
      </c>
      <c r="AU5" s="50">
        <v>18.918918918918919</v>
      </c>
      <c r="AV5" s="50">
        <v>8.8397790055248606</v>
      </c>
      <c r="AW5" s="50">
        <v>38.349514563106794</v>
      </c>
      <c r="AX5" s="50">
        <v>32.291666666666671</v>
      </c>
      <c r="AY5" s="50">
        <v>30.263157894736842</v>
      </c>
      <c r="AZ5" s="50">
        <v>23.076923076923077</v>
      </c>
      <c r="BA5" s="50">
        <v>10.377358490566039</v>
      </c>
      <c r="BB5" s="50">
        <v>0</v>
      </c>
      <c r="BC5" s="50">
        <v>9.375</v>
      </c>
      <c r="BD5" s="50">
        <v>14.893617021276595</v>
      </c>
      <c r="BE5" s="50">
        <v>28.057553956834528</v>
      </c>
      <c r="BF5" s="50">
        <v>0</v>
      </c>
      <c r="BG5" s="50">
        <v>40</v>
      </c>
      <c r="BH5" s="50">
        <v>26.923076923076923</v>
      </c>
      <c r="BI5" s="50">
        <v>12</v>
      </c>
      <c r="BJ5" s="50">
        <v>42.857142857142854</v>
      </c>
      <c r="BK5" s="50">
        <v>19.298245614035086</v>
      </c>
      <c r="BL5" s="50">
        <v>25</v>
      </c>
      <c r="BM5" s="50">
        <v>0</v>
      </c>
      <c r="BN5" s="50">
        <v>21.428571428571427</v>
      </c>
      <c r="BO5" s="50">
        <v>27.586206896551722</v>
      </c>
      <c r="BP5" s="50">
        <v>0</v>
      </c>
      <c r="BQ5" s="50">
        <v>0</v>
      </c>
      <c r="BR5" s="50">
        <v>0</v>
      </c>
      <c r="BS5" s="50">
        <v>28.35820895522388</v>
      </c>
      <c r="BT5" s="50">
        <v>0</v>
      </c>
      <c r="BU5" s="50">
        <v>19.444444444444446</v>
      </c>
      <c r="BV5" s="50">
        <v>23.255813953488371</v>
      </c>
      <c r="BW5" s="50">
        <v>30.882352941176471</v>
      </c>
      <c r="BX5" s="50">
        <v>0</v>
      </c>
      <c r="BY5" s="50">
        <v>18.055555555555554</v>
      </c>
      <c r="BZ5" s="50">
        <v>14.285714285714285</v>
      </c>
      <c r="CA5" s="50">
        <v>27.131782945736433</v>
      </c>
      <c r="CB5" s="50">
        <v>31.799163179916317</v>
      </c>
      <c r="CC5" s="50">
        <v>5.3571428571428568</v>
      </c>
      <c r="CD5" s="50">
        <v>24.260355029585799</v>
      </c>
      <c r="CE5" s="50">
        <v>0</v>
      </c>
      <c r="CF5" s="50">
        <v>24.279263633205975</v>
      </c>
      <c r="CG5" s="21">
        <f>STDEV(E5:CE5)</f>
        <v>14.129903861603857</v>
      </c>
    </row>
    <row r="6" spans="1:85" x14ac:dyDescent="0.35">
      <c r="A6" s="24">
        <v>2</v>
      </c>
      <c r="B6" s="46"/>
      <c r="C6" s="25" t="s">
        <v>81</v>
      </c>
      <c r="D6" s="21" t="s">
        <v>86</v>
      </c>
      <c r="E6" s="50">
        <v>10.738255033557047</v>
      </c>
      <c r="F6" s="50">
        <v>22.016460905349795</v>
      </c>
      <c r="G6" s="50">
        <v>12.788929440389293</v>
      </c>
      <c r="H6" s="50">
        <v>4.2623442893591479</v>
      </c>
      <c r="I6" s="50">
        <v>16.822429906542055</v>
      </c>
      <c r="J6" s="50">
        <v>15.315985130111523</v>
      </c>
      <c r="K6" s="50">
        <v>2.3898874185265653</v>
      </c>
      <c r="L6" s="50">
        <v>16.634429400386846</v>
      </c>
      <c r="M6" s="50">
        <v>1.4216016150740243</v>
      </c>
      <c r="N6" s="50">
        <v>6.1120953454662583</v>
      </c>
      <c r="O6" s="50">
        <v>11.52073732718894</v>
      </c>
      <c r="P6" s="50">
        <v>16.08222490931076</v>
      </c>
      <c r="Q6" s="50">
        <v>12.625189681335355</v>
      </c>
      <c r="R6" s="50">
        <v>9.7926620786393723</v>
      </c>
      <c r="S6" s="50">
        <v>18.218623481781375</v>
      </c>
      <c r="T6" s="50">
        <v>14.361702127659576</v>
      </c>
      <c r="U6" s="50">
        <v>12.330827067669173</v>
      </c>
      <c r="V6" s="50">
        <v>4.3681569343065689</v>
      </c>
      <c r="W6" s="50">
        <v>16.404199475065617</v>
      </c>
      <c r="X6" s="50">
        <v>12.2366401562718</v>
      </c>
      <c r="Y6" s="50">
        <v>19.892473118279568</v>
      </c>
      <c r="Z6" s="50">
        <v>2.8179909382252184</v>
      </c>
      <c r="AA6" s="50">
        <v>16.644295302013422</v>
      </c>
      <c r="AB6" s="50">
        <v>14.31297709923664</v>
      </c>
      <c r="AC6" s="50">
        <v>13.102090275674039</v>
      </c>
      <c r="AD6" s="50">
        <v>7.9898362507058156</v>
      </c>
      <c r="AE6" s="50">
        <v>8.9796947912725447</v>
      </c>
      <c r="AF6" s="50">
        <v>13.873006319590731</v>
      </c>
      <c r="AG6" s="50">
        <v>16.105769230769234</v>
      </c>
      <c r="AH6" s="50">
        <v>16.831683168316832</v>
      </c>
      <c r="AI6" s="50">
        <v>6.7026013592688072</v>
      </c>
      <c r="AJ6" s="50">
        <v>12.671905697445974</v>
      </c>
      <c r="AK6" s="50">
        <v>10.267886099760005</v>
      </c>
      <c r="AL6" s="50">
        <v>12.333965844402277</v>
      </c>
      <c r="AM6" s="50">
        <v>4.1011447980878097</v>
      </c>
      <c r="AN6" s="50">
        <v>6.5879293531260155</v>
      </c>
      <c r="AO6" s="50">
        <v>18.044113739038</v>
      </c>
      <c r="AP6" s="50">
        <v>14.798206278026907</v>
      </c>
      <c r="AQ6" s="50">
        <v>9.4224924012158056</v>
      </c>
      <c r="AR6" s="50">
        <v>2.6449071468767587</v>
      </c>
      <c r="AS6" s="50">
        <v>15.648854961832063</v>
      </c>
      <c r="AT6" s="50">
        <v>4.5603864734299515</v>
      </c>
      <c r="AU6" s="50">
        <v>7.8764353873524175</v>
      </c>
      <c r="AV6" s="50">
        <v>2.5172413793103448</v>
      </c>
      <c r="AW6" s="50">
        <v>11.594629030677252</v>
      </c>
      <c r="AX6" s="50">
        <v>16.942300624770304</v>
      </c>
      <c r="AY6" s="50">
        <v>13.224085365853657</v>
      </c>
      <c r="AZ6" s="50">
        <v>17.739130434782606</v>
      </c>
      <c r="BA6" s="50">
        <v>2.6973684210526319</v>
      </c>
      <c r="BB6" s="50">
        <v>3.8162736813411473</v>
      </c>
      <c r="BC6" s="50">
        <v>13.25503355704698</v>
      </c>
      <c r="BD6" s="50">
        <v>3.8069340584636304</v>
      </c>
      <c r="BE6" s="50">
        <v>9.2412038999576094</v>
      </c>
      <c r="BF6" s="50">
        <v>18.297101449275363</v>
      </c>
      <c r="BG6" s="50">
        <v>13.343558282208591</v>
      </c>
      <c r="BH6" s="50">
        <v>15.8203125</v>
      </c>
      <c r="BI6" s="50">
        <v>5.9854408196279323</v>
      </c>
      <c r="BJ6" s="50">
        <v>16.023166023166024</v>
      </c>
      <c r="BK6" s="50">
        <v>3.57421875</v>
      </c>
      <c r="BL6" s="50">
        <v>20.3125</v>
      </c>
      <c r="BM6" s="50">
        <v>3.5714285714285712</v>
      </c>
      <c r="BN6" s="50">
        <v>15.91796875</v>
      </c>
      <c r="BO6" s="50">
        <v>17.5</v>
      </c>
      <c r="BP6" s="50">
        <v>1.9220846233230133</v>
      </c>
      <c r="BQ6" s="50">
        <v>14.040114613180515</v>
      </c>
      <c r="BR6" s="50">
        <v>5.5365686944634316</v>
      </c>
      <c r="BS6" s="50">
        <v>13.577799801783943</v>
      </c>
      <c r="BT6" s="50">
        <v>14.857142857142858</v>
      </c>
      <c r="BU6" s="50">
        <v>17.320819112627987</v>
      </c>
      <c r="BV6" s="50">
        <v>11.736810906935387</v>
      </c>
      <c r="BW6" s="50">
        <v>17.413972888425445</v>
      </c>
      <c r="BX6" s="50">
        <v>16.923076923076923</v>
      </c>
      <c r="BY6" s="50">
        <v>3.693205502292622</v>
      </c>
      <c r="BZ6" s="50">
        <v>7.5063047025663856</v>
      </c>
      <c r="CA6" s="50">
        <v>14.22959406372763</v>
      </c>
      <c r="CB6" s="50">
        <v>8.9317093861722103</v>
      </c>
      <c r="CC6" s="50">
        <v>2.4934810951760102</v>
      </c>
      <c r="CD6" s="50">
        <v>10.840572617154045</v>
      </c>
      <c r="CE6" s="50">
        <v>18.807339449541285</v>
      </c>
      <c r="CF6" s="50">
        <v>7.5620432589418183</v>
      </c>
      <c r="CG6" s="21">
        <f t="shared" ref="CG6:CG20" si="0">STDEV(E6:CE6)</f>
        <v>5.5307997816892982</v>
      </c>
    </row>
    <row r="7" spans="1:85" ht="21" x14ac:dyDescent="0.35">
      <c r="A7" s="24">
        <v>3</v>
      </c>
      <c r="B7" s="46" t="s">
        <v>125</v>
      </c>
      <c r="C7" s="25" t="s">
        <v>80</v>
      </c>
      <c r="D7" s="38" t="s">
        <v>123</v>
      </c>
      <c r="E7" s="35">
        <v>0</v>
      </c>
      <c r="F7" s="35">
        <v>6.1538461538461542</v>
      </c>
      <c r="G7" s="35">
        <v>11.244979919678714</v>
      </c>
      <c r="H7" s="35">
        <v>26.760563380281688</v>
      </c>
      <c r="I7" s="35">
        <v>11.320754716981133</v>
      </c>
      <c r="J7" s="35">
        <v>8.3333333333333321</v>
      </c>
      <c r="K7" s="35">
        <v>38.297872340425535</v>
      </c>
      <c r="L7" s="35">
        <v>0</v>
      </c>
      <c r="M7" s="35">
        <v>37.857142857142854</v>
      </c>
      <c r="N7" s="35">
        <v>11.707317073170733</v>
      </c>
      <c r="O7" s="35">
        <v>0</v>
      </c>
      <c r="P7" s="35">
        <v>8.2969432314410483</v>
      </c>
      <c r="Q7" s="35">
        <v>7.2580645161290329</v>
      </c>
      <c r="R7" s="35">
        <v>8.2332761578044611</v>
      </c>
      <c r="S7" s="35">
        <v>6.8965517241379306</v>
      </c>
      <c r="T7" s="35">
        <v>4.3478260869565215</v>
      </c>
      <c r="U7" s="35">
        <v>0</v>
      </c>
      <c r="V7" s="35">
        <v>28.784648187633259</v>
      </c>
      <c r="W7" s="35">
        <v>5.7575757575757578</v>
      </c>
      <c r="X7" s="35">
        <v>11.032863849765258</v>
      </c>
      <c r="Y7" s="35">
        <v>0</v>
      </c>
      <c r="Z7" s="35">
        <v>33.834586466165412</v>
      </c>
      <c r="AA7" s="35">
        <v>4.3103448275862073</v>
      </c>
      <c r="AB7" s="35">
        <v>12</v>
      </c>
      <c r="AC7" s="35">
        <v>8.2442748091603058</v>
      </c>
      <c r="AD7" s="35">
        <v>4.7619047619047619</v>
      </c>
      <c r="AE7" s="35">
        <v>13.956043956043956</v>
      </c>
      <c r="AF7" s="35">
        <v>6.5</v>
      </c>
      <c r="AG7" s="35">
        <v>12.5</v>
      </c>
      <c r="AH7" s="35">
        <v>0</v>
      </c>
      <c r="AI7" s="35">
        <v>20.765027322404372</v>
      </c>
      <c r="AJ7" s="35">
        <v>5.3333333333333339</v>
      </c>
      <c r="AK7" s="35">
        <v>10.062893081761008</v>
      </c>
      <c r="AL7" s="35">
        <v>11.111111111111111</v>
      </c>
      <c r="AM7" s="35">
        <v>23.195876288659793</v>
      </c>
      <c r="AN7" s="35">
        <v>11.160714285714286</v>
      </c>
      <c r="AO7" s="35">
        <v>8.1794195250659634</v>
      </c>
      <c r="AP7" s="35">
        <v>15.384615384615385</v>
      </c>
      <c r="AQ7" s="35">
        <v>13.913043478260869</v>
      </c>
      <c r="AR7" s="35">
        <v>23.880597014925371</v>
      </c>
      <c r="AS7" s="35">
        <v>0</v>
      </c>
      <c r="AT7" s="35">
        <v>29.761904761904763</v>
      </c>
      <c r="AU7" s="35">
        <v>18.421052631578945</v>
      </c>
      <c r="AV7" s="35">
        <v>42.810457516339866</v>
      </c>
      <c r="AW7" s="35">
        <v>5.7364341085271313</v>
      </c>
      <c r="AX7" s="35">
        <v>5.3356282271944924</v>
      </c>
      <c r="AY7" s="35">
        <v>6.666666666666667</v>
      </c>
      <c r="AZ7" s="35">
        <v>6.1068702290076331</v>
      </c>
      <c r="BA7" s="35">
        <v>25.547445255474454</v>
      </c>
      <c r="BB7" s="35">
        <v>26.785714285714285</v>
      </c>
      <c r="BC7" s="35">
        <v>12.878787878787879</v>
      </c>
      <c r="BD7" s="35">
        <v>31.25</v>
      </c>
      <c r="BE7" s="35">
        <v>12.777777777777777</v>
      </c>
      <c r="BF7" s="35">
        <v>14.754098360655737</v>
      </c>
      <c r="BG7" s="35">
        <v>7.6923076923076925</v>
      </c>
      <c r="BH7" s="35">
        <v>0</v>
      </c>
      <c r="BI7" s="35">
        <v>33.333333333333329</v>
      </c>
      <c r="BJ7" s="35">
        <v>9.3023255813953494</v>
      </c>
      <c r="BK7" s="35">
        <v>32.173913043478258</v>
      </c>
      <c r="BL7" s="35">
        <v>13.043478260869565</v>
      </c>
      <c r="BM7" s="35" t="e">
        <v>#DIV/0!</v>
      </c>
      <c r="BN7" s="35">
        <v>16.176470588235293</v>
      </c>
      <c r="BO7" s="35">
        <v>5.7142857142857144</v>
      </c>
      <c r="BP7" s="35">
        <v>40.490797546012267</v>
      </c>
      <c r="BQ7" s="35">
        <v>6.8181818181818175</v>
      </c>
      <c r="BR7" s="35">
        <v>38.095238095238095</v>
      </c>
      <c r="BS7" s="35">
        <v>4.6082949308755765</v>
      </c>
      <c r="BT7" s="35">
        <v>10</v>
      </c>
      <c r="BU7" s="35">
        <v>4.7619047619047619</v>
      </c>
      <c r="BV7" s="35">
        <v>5.7803468208092488</v>
      </c>
      <c r="BW7" s="35">
        <v>9.0090090090090094</v>
      </c>
      <c r="BX7" s="35">
        <v>0</v>
      </c>
      <c r="BY7" s="35">
        <v>22.608695652173914</v>
      </c>
      <c r="BZ7" s="35">
        <v>14.07035175879397</v>
      </c>
      <c r="CA7" s="35">
        <v>5.7324840764331215</v>
      </c>
      <c r="CB7" s="35">
        <v>8.9208633093525176</v>
      </c>
      <c r="CC7" s="35">
        <v>46.188340807174889</v>
      </c>
      <c r="CD7" s="35">
        <v>12.096774193548388</v>
      </c>
      <c r="CE7" s="35">
        <v>0</v>
      </c>
      <c r="CF7" s="35">
        <v>14.182424916573972</v>
      </c>
      <c r="CG7" s="21" t="e">
        <f t="shared" si="0"/>
        <v>#DIV/0!</v>
      </c>
    </row>
    <row r="8" spans="1:85" x14ac:dyDescent="0.35">
      <c r="A8" s="24">
        <v>4</v>
      </c>
      <c r="B8" s="46"/>
      <c r="C8" s="25" t="s">
        <v>81</v>
      </c>
      <c r="D8" s="38" t="s">
        <v>124</v>
      </c>
      <c r="E8" s="35">
        <v>31.561322729175391</v>
      </c>
      <c r="F8" s="35">
        <v>21.326616288832913</v>
      </c>
      <c r="G8" s="35">
        <v>33.371202404075198</v>
      </c>
      <c r="H8" s="35">
        <v>54.380748007357447</v>
      </c>
      <c r="I8" s="35">
        <v>25.912200684150509</v>
      </c>
      <c r="J8" s="35">
        <v>23.724204127339625</v>
      </c>
      <c r="K8" s="35">
        <v>61.023390247818874</v>
      </c>
      <c r="L8" s="35">
        <v>22.240872849349561</v>
      </c>
      <c r="M8" s="35">
        <v>69.692132269099204</v>
      </c>
      <c r="N8" s="35">
        <v>35.559577325004376</v>
      </c>
      <c r="O8" s="35">
        <v>24.890829694323145</v>
      </c>
      <c r="P8" s="35">
        <v>21.720116618075803</v>
      </c>
      <c r="Q8" s="35">
        <v>28.190442097726866</v>
      </c>
      <c r="R8" s="35">
        <v>34.287013097707195</v>
      </c>
      <c r="S8" s="35">
        <v>15.342601787487586</v>
      </c>
      <c r="T8" s="35">
        <v>20.451028078708823</v>
      </c>
      <c r="U8" s="35">
        <v>22.115384615384613</v>
      </c>
      <c r="V8" s="35">
        <v>56.915706859647329</v>
      </c>
      <c r="W8" s="35">
        <v>20.724980299448383</v>
      </c>
      <c r="X8" s="35">
        <v>27.457465594080222</v>
      </c>
      <c r="Y8" s="35">
        <v>17.457420924574212</v>
      </c>
      <c r="Z8" s="35">
        <v>64.398617236857788</v>
      </c>
      <c r="AA8" s="35">
        <v>18.234780075735507</v>
      </c>
      <c r="AB8" s="35">
        <v>22.03110704483074</v>
      </c>
      <c r="AC8" s="35">
        <v>29.025693207835157</v>
      </c>
      <c r="AD8" s="35">
        <v>37.006802721088434</v>
      </c>
      <c r="AE8" s="35">
        <v>36.868018265926906</v>
      </c>
      <c r="AF8" s="35">
        <v>24.991536326088429</v>
      </c>
      <c r="AG8" s="35">
        <v>30.095658572479767</v>
      </c>
      <c r="AH8" s="35">
        <v>20.458891013384321</v>
      </c>
      <c r="AI8" s="35">
        <v>48.073572904428147</v>
      </c>
      <c r="AJ8" s="35">
        <v>22.942643391521198</v>
      </c>
      <c r="AK8" s="35">
        <v>32.768841164070565</v>
      </c>
      <c r="AL8" s="35">
        <v>27.949301267468314</v>
      </c>
      <c r="AM8" s="35">
        <v>49.560825101395906</v>
      </c>
      <c r="AN8" s="35">
        <v>44.809285253707657</v>
      </c>
      <c r="AO8" s="35">
        <v>19.602842047731826</v>
      </c>
      <c r="AP8" s="35">
        <v>20.759717314487634</v>
      </c>
      <c r="AQ8" s="35">
        <v>35.62596599690881</v>
      </c>
      <c r="AR8" s="35">
        <v>61.184703824043986</v>
      </c>
      <c r="AS8" s="35">
        <v>27.582292849035188</v>
      </c>
      <c r="AT8" s="35">
        <v>56.867976646368255</v>
      </c>
      <c r="AU8" s="35">
        <v>45.530145530145532</v>
      </c>
      <c r="AV8" s="35">
        <v>69.820099703778624</v>
      </c>
      <c r="AW8" s="35">
        <v>32.957043329235127</v>
      </c>
      <c r="AX8" s="35">
        <v>21.766975942195582</v>
      </c>
      <c r="AY8" s="35">
        <v>21.534693877551021</v>
      </c>
      <c r="AZ8" s="35">
        <v>19.011976047904191</v>
      </c>
      <c r="BA8" s="35">
        <v>64.334755624515125</v>
      </c>
      <c r="BB8" s="35">
        <v>54.572079401236572</v>
      </c>
      <c r="BC8" s="35">
        <v>24.917709019091507</v>
      </c>
      <c r="BD8" s="35">
        <v>58.044522326064381</v>
      </c>
      <c r="BE8" s="35">
        <v>29.991603694374476</v>
      </c>
      <c r="BF8" s="35">
        <v>33.87096774193548</v>
      </c>
      <c r="BG8" s="35">
        <v>26.874421474853438</v>
      </c>
      <c r="BH8" s="35">
        <v>20.063066614111154</v>
      </c>
      <c r="BI8" s="35">
        <v>45.013861386138615</v>
      </c>
      <c r="BJ8" s="35">
        <v>20.889300602130618</v>
      </c>
      <c r="BK8" s="35">
        <v>61.376834547566247</v>
      </c>
      <c r="BL8" s="35">
        <v>17.366255144032923</v>
      </c>
      <c r="BM8" s="35">
        <v>56.932153392330385</v>
      </c>
      <c r="BN8" s="35">
        <v>22.123208058891901</v>
      </c>
      <c r="BO8" s="35">
        <v>24.141315014720313</v>
      </c>
      <c r="BP8" s="35">
        <v>68.292346713718572</v>
      </c>
      <c r="BQ8" s="35">
        <v>23.303670745272527</v>
      </c>
      <c r="BR8" s="35">
        <v>46.047454393704548</v>
      </c>
      <c r="BS8" s="35">
        <v>19.190871369294609</v>
      </c>
      <c r="BT8" s="35">
        <v>22.30366492146597</v>
      </c>
      <c r="BU8" s="35">
        <v>26.89895470383275</v>
      </c>
      <c r="BV8" s="35">
        <v>28.880455407969642</v>
      </c>
      <c r="BW8" s="35">
        <v>21.911473243778904</v>
      </c>
      <c r="BX8" s="35">
        <v>23.407407407407408</v>
      </c>
      <c r="BY8" s="35">
        <v>63.18367531206971</v>
      </c>
      <c r="BZ8" s="35">
        <v>38.224488596284978</v>
      </c>
      <c r="CA8" s="35">
        <v>23.094981903550817</v>
      </c>
      <c r="CB8" s="35">
        <v>48.8040496934495</v>
      </c>
      <c r="CC8" s="35">
        <v>67.40310470779221</v>
      </c>
      <c r="CD8" s="35">
        <v>29.915128654182944</v>
      </c>
      <c r="CE8" s="35">
        <v>18.68344627299129</v>
      </c>
      <c r="CF8" s="35">
        <v>44.599471006468342</v>
      </c>
      <c r="CG8" s="21">
        <f t="shared" si="0"/>
        <v>15.956664755287079</v>
      </c>
    </row>
    <row r="9" spans="1:85" ht="21" x14ac:dyDescent="0.35">
      <c r="A9" s="24">
        <v>5</v>
      </c>
      <c r="B9" s="46" t="s">
        <v>120</v>
      </c>
      <c r="C9" s="25" t="s">
        <v>80</v>
      </c>
      <c r="D9" s="36" t="s">
        <v>121</v>
      </c>
      <c r="E9" s="35">
        <v>0</v>
      </c>
      <c r="F9" s="35">
        <v>0</v>
      </c>
      <c r="G9" s="35">
        <v>12.108843537414966</v>
      </c>
      <c r="H9" s="35">
        <v>11.306532663316583</v>
      </c>
      <c r="I9" s="35">
        <v>3.4285714285714288</v>
      </c>
      <c r="J9" s="35">
        <v>8.1355932203389827</v>
      </c>
      <c r="K9" s="35">
        <v>8.1967213114754092</v>
      </c>
      <c r="L9" s="35">
        <v>5.6818181818181817</v>
      </c>
      <c r="M9" s="35">
        <v>9.5238095238095237</v>
      </c>
      <c r="N9" s="35">
        <v>13.043478260869565</v>
      </c>
      <c r="O9" s="35">
        <v>20</v>
      </c>
      <c r="P9" s="35">
        <v>11.627906976744185</v>
      </c>
      <c r="Q9" s="35">
        <v>7.9726651480637818</v>
      </c>
      <c r="R9" s="35">
        <v>10.021097046413502</v>
      </c>
      <c r="S9" s="35">
        <v>13.333333333333334</v>
      </c>
      <c r="T9" s="35">
        <v>5.343511450381679</v>
      </c>
      <c r="U9" s="35">
        <v>6.666666666666667</v>
      </c>
      <c r="V9" s="35">
        <v>7.4581430745814306</v>
      </c>
      <c r="W9" s="35">
        <v>10.09009009009009</v>
      </c>
      <c r="X9" s="35">
        <v>10.599721059972106</v>
      </c>
      <c r="Y9" s="35">
        <v>12.5</v>
      </c>
      <c r="Z9" s="35">
        <v>5.6872037914691944</v>
      </c>
      <c r="AA9" s="35">
        <v>12.727272727272727</v>
      </c>
      <c r="AB9" s="35">
        <v>4.2553191489361701</v>
      </c>
      <c r="AC9" s="35">
        <v>9.8440545808966853</v>
      </c>
      <c r="AD9" s="35">
        <v>15.625</v>
      </c>
      <c r="AE9" s="35">
        <v>9.4256259204712816</v>
      </c>
      <c r="AF9" s="35">
        <v>10.404624277456648</v>
      </c>
      <c r="AG9" s="35">
        <v>5.0847457627118651</v>
      </c>
      <c r="AH9" s="35">
        <v>0</v>
      </c>
      <c r="AI9" s="35">
        <v>9.9667774086378742</v>
      </c>
      <c r="AJ9" s="35">
        <v>14.0625</v>
      </c>
      <c r="AK9" s="35">
        <v>9.4133697135061389</v>
      </c>
      <c r="AL9" s="35">
        <v>6</v>
      </c>
      <c r="AM9" s="35">
        <v>7.4927953890489913</v>
      </c>
      <c r="AN9" s="35">
        <v>7.7894736842105265</v>
      </c>
      <c r="AO9" s="35">
        <v>18.899082568807341</v>
      </c>
      <c r="AP9" s="35">
        <v>14.754098360655737</v>
      </c>
      <c r="AQ9" s="35">
        <v>6.7307692307692308</v>
      </c>
      <c r="AR9" s="35">
        <v>8.3333333333333321</v>
      </c>
      <c r="AS9" s="35">
        <v>0</v>
      </c>
      <c r="AT9" s="35">
        <v>6.4327485380116958</v>
      </c>
      <c r="AU9" s="35">
        <v>7.0769230769230766</v>
      </c>
      <c r="AV9" s="35">
        <v>11.344537815126051</v>
      </c>
      <c r="AW9" s="35">
        <v>13.193403298350825</v>
      </c>
      <c r="AX9" s="35">
        <v>15.201005025125628</v>
      </c>
      <c r="AY9" s="35">
        <v>9.0680100755667503</v>
      </c>
      <c r="AZ9" s="35">
        <v>9.4420600858369106</v>
      </c>
      <c r="BA9" s="35">
        <v>11.956521739130435</v>
      </c>
      <c r="BB9" s="35">
        <v>7.9861111111111107</v>
      </c>
      <c r="BC9" s="35">
        <v>6.2761506276150625</v>
      </c>
      <c r="BD9" s="35">
        <v>5.3356282271944924</v>
      </c>
      <c r="BE9" s="35">
        <v>7.0921985815602842</v>
      </c>
      <c r="BF9" s="35">
        <v>0</v>
      </c>
      <c r="BG9" s="35">
        <v>2.9411764705882351</v>
      </c>
      <c r="BH9" s="35">
        <v>7.2727272727272725</v>
      </c>
      <c r="BI9" s="35">
        <v>1.89873417721519</v>
      </c>
      <c r="BJ9" s="35">
        <v>14.516129032258066</v>
      </c>
      <c r="BK9" s="35">
        <v>6.0317460317460316</v>
      </c>
      <c r="BL9" s="35">
        <v>7.1428571428571423</v>
      </c>
      <c r="BM9" s="35">
        <v>0</v>
      </c>
      <c r="BN9" s="35">
        <v>13.008130081300814</v>
      </c>
      <c r="BO9" s="35">
        <v>8.6206896551724146</v>
      </c>
      <c r="BP9" s="35">
        <v>4</v>
      </c>
      <c r="BQ9" s="35">
        <v>11.76470588235294</v>
      </c>
      <c r="BR9" s="35">
        <v>7.9646017699115044</v>
      </c>
      <c r="BS9" s="35">
        <v>14.432989690721648</v>
      </c>
      <c r="BT9" s="35">
        <v>8.3333333333333321</v>
      </c>
      <c r="BU9" s="35">
        <v>10.294117647058822</v>
      </c>
      <c r="BV9" s="35">
        <v>11.913357400722022</v>
      </c>
      <c r="BW9" s="35">
        <v>13.058419243986256</v>
      </c>
      <c r="BX9" s="35">
        <v>0</v>
      </c>
      <c r="BY9" s="35">
        <v>12.558139534883722</v>
      </c>
      <c r="BZ9" s="35">
        <v>8.5489313835770542</v>
      </c>
      <c r="CA9" s="35">
        <v>10.984848484848484</v>
      </c>
      <c r="CB9" s="35">
        <v>11.312700106723586</v>
      </c>
      <c r="CC9" s="35">
        <v>4.0404040404040407</v>
      </c>
      <c r="CD9" s="35">
        <v>6.5333333333333323</v>
      </c>
      <c r="CE9" s="35">
        <v>8.1081081081081088</v>
      </c>
      <c r="CF9" s="35">
        <v>9.5602143757881475</v>
      </c>
      <c r="CG9" s="21">
        <f t="shared" si="0"/>
        <v>4.3854469446934221</v>
      </c>
    </row>
    <row r="10" spans="1:85" x14ac:dyDescent="0.35">
      <c r="A10" s="24">
        <v>6</v>
      </c>
      <c r="B10" s="46"/>
      <c r="C10" s="25" t="s">
        <v>81</v>
      </c>
      <c r="D10" s="37" t="s">
        <v>122</v>
      </c>
      <c r="E10" s="50">
        <v>2.0532451713937707</v>
      </c>
      <c r="F10" s="50">
        <v>3.6165577342047928</v>
      </c>
      <c r="G10" s="50">
        <v>4.704962428958309</v>
      </c>
      <c r="H10" s="50">
        <v>4.3513603978386648</v>
      </c>
      <c r="I10" s="50">
        <v>3.9862809810392799</v>
      </c>
      <c r="J10" s="50">
        <v>3.8885824600110315</v>
      </c>
      <c r="K10" s="50">
        <v>4.0398175031107426</v>
      </c>
      <c r="L10" s="50">
        <v>3.4869240348692405</v>
      </c>
      <c r="M10" s="50">
        <v>4.4516044966180601</v>
      </c>
      <c r="N10" s="50">
        <v>7.950748598184866</v>
      </c>
      <c r="O10" s="50">
        <v>3.5349233390119252</v>
      </c>
      <c r="P10" s="50">
        <v>3.4450593868540511</v>
      </c>
      <c r="Q10" s="50">
        <v>4.3002292087167735</v>
      </c>
      <c r="R10" s="50">
        <v>5.7016059908873551</v>
      </c>
      <c r="S10" s="50">
        <v>5.8955391167899576</v>
      </c>
      <c r="T10" s="50">
        <v>2.9771615008156607</v>
      </c>
      <c r="U10" s="50">
        <v>2.6754385964912282</v>
      </c>
      <c r="V10" s="50">
        <v>5.3348609001021146</v>
      </c>
      <c r="W10" s="50">
        <v>4.3221553453711667</v>
      </c>
      <c r="X10" s="50">
        <v>4.6383254335089941</v>
      </c>
      <c r="Y10" s="50">
        <v>3.3898305084745761</v>
      </c>
      <c r="Z10" s="50">
        <v>4.3278696908481855</v>
      </c>
      <c r="AA10" s="50">
        <v>4.3858568436614513</v>
      </c>
      <c r="AB10" s="50">
        <v>3.1964240533018469</v>
      </c>
      <c r="AC10" s="50">
        <v>4.1281882145998239</v>
      </c>
      <c r="AD10" s="50">
        <v>7.4022962341191363</v>
      </c>
      <c r="AE10" s="50">
        <v>4.4116149549987078</v>
      </c>
      <c r="AF10" s="50">
        <v>4.5635335984927776</v>
      </c>
      <c r="AG10" s="50">
        <v>4.082554986441699</v>
      </c>
      <c r="AH10" s="50">
        <v>3.7253141831238774</v>
      </c>
      <c r="AI10" s="50">
        <v>5.1565499437346922</v>
      </c>
      <c r="AJ10" s="50">
        <v>3.0741020386150364</v>
      </c>
      <c r="AK10" s="50">
        <v>7.6286430615231184</v>
      </c>
      <c r="AL10" s="50">
        <v>2.5865447419986936</v>
      </c>
      <c r="AM10" s="50">
        <v>4.2839687803904942</v>
      </c>
      <c r="AN10" s="50">
        <v>4.4866392345446435</v>
      </c>
      <c r="AO10" s="50">
        <v>6.4934658913274559</v>
      </c>
      <c r="AP10" s="50">
        <v>5.4083885209713021</v>
      </c>
      <c r="AQ10" s="50">
        <v>3.2871254254171167</v>
      </c>
      <c r="AR10" s="50">
        <v>5.3698620617768666</v>
      </c>
      <c r="AS10" s="50">
        <v>1.9379844961240309</v>
      </c>
      <c r="AT10" s="50">
        <v>5.7253328922338929</v>
      </c>
      <c r="AU10" s="50">
        <v>4.049598131483136</v>
      </c>
      <c r="AV10" s="50">
        <v>7.7043909124453105</v>
      </c>
      <c r="AW10" s="50">
        <v>6.4732751972474345</v>
      </c>
      <c r="AX10" s="50">
        <v>5.0497067509670979</v>
      </c>
      <c r="AY10" s="50">
        <v>4.5015237265999133</v>
      </c>
      <c r="AZ10" s="50">
        <v>3.6278525453481572</v>
      </c>
      <c r="BA10" s="50">
        <v>5.9151905528717119</v>
      </c>
      <c r="BB10" s="50">
        <v>4.62800875273523</v>
      </c>
      <c r="BC10" s="50">
        <v>3.7819116250488798</v>
      </c>
      <c r="BD10" s="50">
        <v>5.0571925570607776</v>
      </c>
      <c r="BE10" s="50">
        <v>3.3989870568373668</v>
      </c>
      <c r="BF10" s="50">
        <v>3.771442986881937</v>
      </c>
      <c r="BG10" s="50">
        <v>2.4902216427640158</v>
      </c>
      <c r="BH10" s="50">
        <v>3.6369540509823022</v>
      </c>
      <c r="BI10" s="50">
        <v>3.5988218690556546</v>
      </c>
      <c r="BJ10" s="50">
        <v>3.7866108786610875</v>
      </c>
      <c r="BK10" s="50">
        <v>4.4367360422860918</v>
      </c>
      <c r="BL10" s="50">
        <v>4.0131338927398756</v>
      </c>
      <c r="BM10" s="50">
        <v>3.581526861451461</v>
      </c>
      <c r="BN10" s="50">
        <v>3.3637170283133018</v>
      </c>
      <c r="BO10" s="50">
        <v>3.0780346820809248</v>
      </c>
      <c r="BP10" s="50">
        <v>4.2454094625385341</v>
      </c>
      <c r="BQ10" s="50">
        <v>3.5464302379841341</v>
      </c>
      <c r="BR10" s="50">
        <v>2.8809577086596554</v>
      </c>
      <c r="BS10" s="50">
        <v>3.3668561434193265</v>
      </c>
      <c r="BT10" s="50">
        <v>3.6021285304952926</v>
      </c>
      <c r="BU10" s="50">
        <v>2.9702970297029703</v>
      </c>
      <c r="BV10" s="50">
        <v>3.0459908499879602</v>
      </c>
      <c r="BW10" s="50">
        <v>4.7094734547040229</v>
      </c>
      <c r="BX10" s="50">
        <v>3.3680342927127986</v>
      </c>
      <c r="BY10" s="50">
        <v>5.4430863254392667</v>
      </c>
      <c r="BZ10" s="50">
        <v>5.9886478927308122</v>
      </c>
      <c r="CA10" s="50">
        <v>4.1050739113064321</v>
      </c>
      <c r="CB10" s="50">
        <v>6.8156976129191502</v>
      </c>
      <c r="CC10" s="50">
        <v>3.8040618751973057</v>
      </c>
      <c r="CD10" s="50">
        <v>3.6115133960897898</v>
      </c>
      <c r="CE10" s="50">
        <v>2.9178824510212591</v>
      </c>
      <c r="CF10" s="50">
        <v>5.0902916379287007</v>
      </c>
      <c r="CG10" s="21">
        <f t="shared" si="0"/>
        <v>1.2745375641861536</v>
      </c>
    </row>
    <row r="11" spans="1:85" ht="21" x14ac:dyDescent="0.35">
      <c r="A11" s="24">
        <v>7</v>
      </c>
      <c r="B11" s="46" t="s">
        <v>83</v>
      </c>
      <c r="C11" s="25" t="s">
        <v>80</v>
      </c>
      <c r="D11" s="26" t="s">
        <v>82</v>
      </c>
      <c r="E11" s="51">
        <v>458.33333333333331</v>
      </c>
      <c r="F11" s="51">
        <v>600</v>
      </c>
      <c r="G11" s="51">
        <v>545.36290322580646</v>
      </c>
      <c r="H11" s="51">
        <v>705.93220338983053</v>
      </c>
      <c r="I11" s="51">
        <v>524.41860465116281</v>
      </c>
      <c r="J11" s="51">
        <v>647.97297297297291</v>
      </c>
      <c r="K11" s="51">
        <v>880</v>
      </c>
      <c r="L11" s="51">
        <v>511.84210526315792</v>
      </c>
      <c r="M11" s="51">
        <v>980.95238095238096</v>
      </c>
      <c r="N11" s="51">
        <v>513.75</v>
      </c>
      <c r="O11" s="51">
        <v>500</v>
      </c>
      <c r="P11" s="51">
        <v>545</v>
      </c>
      <c r="Q11" s="51">
        <v>704.09836065573768</v>
      </c>
      <c r="R11" s="51">
        <v>599.39024390243901</v>
      </c>
      <c r="S11" s="51">
        <v>474.35897435897436</v>
      </c>
      <c r="T11" s="51">
        <v>627.5</v>
      </c>
      <c r="U11" s="51">
        <v>522.05882352941171</v>
      </c>
      <c r="V11" s="51">
        <v>725</v>
      </c>
      <c r="W11" s="51">
        <v>525.69444444444446</v>
      </c>
      <c r="X11" s="51">
        <v>611.76470588235293</v>
      </c>
      <c r="Y11" s="51">
        <v>443.10344827586209</v>
      </c>
      <c r="Z11" s="51">
        <v>833.33333333333337</v>
      </c>
      <c r="AA11" s="51">
        <v>571.34146341463418</v>
      </c>
      <c r="AB11" s="51">
        <v>828.57142857142856</v>
      </c>
      <c r="AC11" s="51">
        <v>598.79032258064512</v>
      </c>
      <c r="AD11" s="51">
        <v>491.07142857142856</v>
      </c>
      <c r="AE11" s="51">
        <v>623.73096446700504</v>
      </c>
      <c r="AF11" s="51">
        <v>524.84939759036149</v>
      </c>
      <c r="AG11" s="51">
        <v>470</v>
      </c>
      <c r="AH11" s="51">
        <v>450</v>
      </c>
      <c r="AI11" s="51">
        <v>803.84615384615381</v>
      </c>
      <c r="AJ11" s="51">
        <v>554</v>
      </c>
      <c r="AK11" s="51">
        <v>645.63106796116506</v>
      </c>
      <c r="AL11" s="51">
        <v>595.83333333333337</v>
      </c>
      <c r="AM11" s="51">
        <v>824</v>
      </c>
      <c r="AN11" s="51">
        <v>671.15384615384619</v>
      </c>
      <c r="AO11" s="51">
        <v>552.27272727272725</v>
      </c>
      <c r="AP11" s="51">
        <v>450</v>
      </c>
      <c r="AQ11" s="51">
        <v>778.57142857142856</v>
      </c>
      <c r="AR11" s="51">
        <v>855.55555555555554</v>
      </c>
      <c r="AS11" s="51">
        <v>650</v>
      </c>
      <c r="AT11" s="51">
        <v>900</v>
      </c>
      <c r="AU11" s="51">
        <v>706.25</v>
      </c>
      <c r="AV11" s="51">
        <v>754.41176470588232</v>
      </c>
      <c r="AW11" s="51">
        <v>580.04807692307691</v>
      </c>
      <c r="AX11" s="51">
        <v>496.19883040935673</v>
      </c>
      <c r="AY11" s="51">
        <v>722.11538461538464</v>
      </c>
      <c r="AZ11" s="51">
        <v>531.39534883720933</v>
      </c>
      <c r="BA11" s="51">
        <v>560</v>
      </c>
      <c r="BB11" s="51">
        <v>775.89285714285711</v>
      </c>
      <c r="BC11" s="51">
        <v>758.33333333333337</v>
      </c>
      <c r="BD11" s="51">
        <v>823.28767123287673</v>
      </c>
      <c r="BE11" s="51">
        <v>663.04347826086962</v>
      </c>
      <c r="BF11" s="51">
        <v>542.85714285714289</v>
      </c>
      <c r="BG11" s="51">
        <v>732.5</v>
      </c>
      <c r="BH11" s="51">
        <v>694.11764705882354</v>
      </c>
      <c r="BI11" s="51">
        <v>884.61538461538464</v>
      </c>
      <c r="BJ11" s="51">
        <v>477.5</v>
      </c>
      <c r="BK11" s="51">
        <v>1000</v>
      </c>
      <c r="BL11" s="51">
        <v>500</v>
      </c>
      <c r="BM11" s="51" t="e">
        <v>#N/A</v>
      </c>
      <c r="BN11" s="51">
        <v>513.04347826086962</v>
      </c>
      <c r="BO11" s="51">
        <v>553.125</v>
      </c>
      <c r="BP11" s="51">
        <v>1102.5641025641025</v>
      </c>
      <c r="BQ11" s="51">
        <v>533.33333333333337</v>
      </c>
      <c r="BR11" s="51">
        <v>825</v>
      </c>
      <c r="BS11" s="51">
        <v>516.40625</v>
      </c>
      <c r="BT11" s="51">
        <v>560</v>
      </c>
      <c r="BU11" s="51">
        <v>542.85714285714289</v>
      </c>
      <c r="BV11" s="51">
        <v>556.81818181818187</v>
      </c>
      <c r="BW11" s="51">
        <v>579.32692307692309</v>
      </c>
      <c r="BX11" s="51">
        <v>411.11111111111109</v>
      </c>
      <c r="BY11" s="51">
        <v>607.43243243243239</v>
      </c>
      <c r="BZ11" s="51">
        <v>720.83333333333337</v>
      </c>
      <c r="CA11" s="51">
        <v>612.5</v>
      </c>
      <c r="CB11" s="51">
        <v>671.42857142857144</v>
      </c>
      <c r="CC11" s="51">
        <v>937.5</v>
      </c>
      <c r="CD11" s="51">
        <v>667.14285714285711</v>
      </c>
      <c r="CE11" s="51">
        <v>512.5</v>
      </c>
      <c r="CF11" s="51">
        <v>622.30583176565437</v>
      </c>
      <c r="CG11" s="21" t="e">
        <f t="shared" si="0"/>
        <v>#N/A</v>
      </c>
    </row>
    <row r="12" spans="1:85" x14ac:dyDescent="0.35">
      <c r="A12" s="24">
        <v>8</v>
      </c>
      <c r="B12" s="46"/>
      <c r="C12" s="25" t="s">
        <v>81</v>
      </c>
      <c r="D12" s="26" t="s">
        <v>81</v>
      </c>
      <c r="E12" s="51">
        <v>735.42531120331955</v>
      </c>
      <c r="F12" s="51">
        <v>689.60997442455243</v>
      </c>
      <c r="G12" s="51">
        <v>748.09595820731374</v>
      </c>
      <c r="H12" s="51">
        <v>920.29271038558966</v>
      </c>
      <c r="I12" s="51">
        <v>628.89725420726313</v>
      </c>
      <c r="J12" s="51">
        <v>728.2714054927302</v>
      </c>
      <c r="K12" s="51">
        <v>1101.0704175513092</v>
      </c>
      <c r="L12" s="51">
        <v>658.77499999999998</v>
      </c>
      <c r="M12" s="51">
        <v>1073.2546942705826</v>
      </c>
      <c r="N12" s="51">
        <v>612.94085231447468</v>
      </c>
      <c r="O12" s="51">
        <v>622.80405405405406</v>
      </c>
      <c r="P12" s="51">
        <v>674.27794448612156</v>
      </c>
      <c r="Q12" s="51">
        <v>833.16884032428618</v>
      </c>
      <c r="R12" s="51">
        <v>786.04497029800189</v>
      </c>
      <c r="S12" s="51">
        <v>505.91743119266056</v>
      </c>
      <c r="T12" s="51">
        <v>707.19246031746036</v>
      </c>
      <c r="U12" s="51">
        <v>695.05444646097999</v>
      </c>
      <c r="V12" s="51">
        <v>883.60708882645338</v>
      </c>
      <c r="W12" s="51">
        <v>607.03699011907781</v>
      </c>
      <c r="X12" s="51">
        <v>810.23762376237619</v>
      </c>
      <c r="Y12" s="51">
        <v>597.82208588957053</v>
      </c>
      <c r="Z12" s="51">
        <v>1022.91917973462</v>
      </c>
      <c r="AA12" s="51">
        <v>645.03412969283272</v>
      </c>
      <c r="AB12" s="51">
        <v>785.01126972201348</v>
      </c>
      <c r="AC12" s="51">
        <v>744.79004665629861</v>
      </c>
      <c r="AD12" s="51">
        <v>620.22423918846766</v>
      </c>
      <c r="AE12" s="51">
        <v>772.44090909090914</v>
      </c>
      <c r="AF12" s="51">
        <v>720.69855471438404</v>
      </c>
      <c r="AG12" s="51">
        <v>670.31818181818187</v>
      </c>
      <c r="AH12" s="51">
        <v>653.19148936170211</v>
      </c>
      <c r="AI12" s="51">
        <v>916.04441891633155</v>
      </c>
      <c r="AJ12" s="51">
        <v>778.48451327433622</v>
      </c>
      <c r="AK12" s="51">
        <v>666.49205618236238</v>
      </c>
      <c r="AL12" s="51">
        <v>782.35294117647061</v>
      </c>
      <c r="AM12" s="51">
        <v>880.12967581047383</v>
      </c>
      <c r="AN12" s="51">
        <v>799.70504697400042</v>
      </c>
      <c r="AO12" s="51">
        <v>658.13878080415043</v>
      </c>
      <c r="AP12" s="51">
        <v>560</v>
      </c>
      <c r="AQ12" s="51">
        <v>867.7186963979417</v>
      </c>
      <c r="AR12" s="51">
        <v>757.48602507931707</v>
      </c>
      <c r="AS12" s="51">
        <v>718.52678571428567</v>
      </c>
      <c r="AT12" s="51">
        <v>967.93225386190215</v>
      </c>
      <c r="AU12" s="51">
        <v>853.44494526722474</v>
      </c>
      <c r="AV12" s="51">
        <v>961.11827104193515</v>
      </c>
      <c r="AW12" s="51">
        <v>789.61897356143072</v>
      </c>
      <c r="AX12" s="51">
        <v>703.47686547205137</v>
      </c>
      <c r="AY12" s="51">
        <v>792.84041786743512</v>
      </c>
      <c r="AZ12" s="51">
        <v>633.06556665219273</v>
      </c>
      <c r="BA12" s="51">
        <v>755.94708084589695</v>
      </c>
      <c r="BB12" s="51">
        <v>958.92675852066714</v>
      </c>
      <c r="BC12" s="51">
        <v>804.02070063694271</v>
      </c>
      <c r="BD12" s="51">
        <v>923.68493527953729</v>
      </c>
      <c r="BE12" s="51">
        <v>765.23827824750197</v>
      </c>
      <c r="BF12" s="51">
        <v>677.75229357798162</v>
      </c>
      <c r="BG12" s="51">
        <v>771.48926654740603</v>
      </c>
      <c r="BH12" s="51">
        <v>674.8402555910543</v>
      </c>
      <c r="BI12" s="51">
        <v>964.73509933774835</v>
      </c>
      <c r="BJ12" s="51">
        <v>657.79789719626172</v>
      </c>
      <c r="BK12" s="51">
        <v>1292.355825526932</v>
      </c>
      <c r="BL12" s="51">
        <v>580.38834951456306</v>
      </c>
      <c r="BM12" s="51">
        <v>835.9832635983264</v>
      </c>
      <c r="BN12" s="51">
        <v>659.70055359838955</v>
      </c>
      <c r="BO12" s="51">
        <v>703.92454466608842</v>
      </c>
      <c r="BP12" s="51">
        <v>1296.3750360334391</v>
      </c>
      <c r="BQ12" s="51">
        <v>658.09957924263676</v>
      </c>
      <c r="BR12" s="51">
        <v>944.77024070021889</v>
      </c>
      <c r="BS12" s="51">
        <v>726.08695652173913</v>
      </c>
      <c r="BT12" s="51">
        <v>693.38235294117646</v>
      </c>
      <c r="BU12" s="51">
        <v>731.99184921039227</v>
      </c>
      <c r="BV12" s="51">
        <v>764.07828282828279</v>
      </c>
      <c r="BW12" s="51">
        <v>661.27940128296507</v>
      </c>
      <c r="BX12" s="51">
        <v>705.58823529411768</v>
      </c>
      <c r="BY12" s="51">
        <v>780.68143952015998</v>
      </c>
      <c r="BZ12" s="51">
        <v>738.38150289017335</v>
      </c>
      <c r="CA12" s="51">
        <v>812.72988505747128</v>
      </c>
      <c r="CB12" s="51">
        <v>841.63207451655364</v>
      </c>
      <c r="CC12" s="51">
        <v>1328.6445012787724</v>
      </c>
      <c r="CD12" s="51">
        <v>811.42830660858283</v>
      </c>
      <c r="CE12" s="51">
        <v>630.41401273885344</v>
      </c>
      <c r="CF12" s="51">
        <v>806.82275161690848</v>
      </c>
      <c r="CG12" s="21">
        <f t="shared" si="0"/>
        <v>158.74570265007327</v>
      </c>
    </row>
    <row r="13" spans="1:85" ht="21" x14ac:dyDescent="0.35">
      <c r="A13" s="24">
        <v>9</v>
      </c>
      <c r="B13" s="46" t="s">
        <v>148</v>
      </c>
      <c r="C13" s="25" t="s">
        <v>80</v>
      </c>
      <c r="D13" s="21" t="s">
        <v>92</v>
      </c>
      <c r="E13" s="50">
        <v>24.576271186440678</v>
      </c>
      <c r="F13" s="50">
        <v>30.188679245283019</v>
      </c>
      <c r="G13" s="50">
        <v>55.344655344655344</v>
      </c>
      <c r="H13" s="50">
        <v>42.736077481840198</v>
      </c>
      <c r="I13" s="50">
        <v>33.485193621867879</v>
      </c>
      <c r="J13" s="50">
        <v>37.179487179487182</v>
      </c>
      <c r="K13" s="50">
        <v>41.923076923076927</v>
      </c>
      <c r="L13" s="50">
        <v>34.645669291338585</v>
      </c>
      <c r="M13" s="50">
        <v>51.288659793814432</v>
      </c>
      <c r="N13" s="50">
        <v>44.609665427509292</v>
      </c>
      <c r="O13" s="50">
        <v>0</v>
      </c>
      <c r="P13" s="50">
        <v>41.097122302158276</v>
      </c>
      <c r="Q13" s="50">
        <v>38.858695652173914</v>
      </c>
      <c r="R13" s="50">
        <v>44.573144573144575</v>
      </c>
      <c r="S13" s="50">
        <v>34.45945945945946</v>
      </c>
      <c r="T13" s="50">
        <v>26.898734177215189</v>
      </c>
      <c r="U13" s="50">
        <v>17.20430107526882</v>
      </c>
      <c r="V13" s="50">
        <v>64.089595375722539</v>
      </c>
      <c r="W13" s="50">
        <v>38.518979464841316</v>
      </c>
      <c r="X13" s="50">
        <v>40.880138969310941</v>
      </c>
      <c r="Y13" s="50">
        <v>29.365079365079367</v>
      </c>
      <c r="Z13" s="50">
        <v>50.753768844221106</v>
      </c>
      <c r="AA13" s="50">
        <v>27.145359019264447</v>
      </c>
      <c r="AB13" s="50">
        <v>9.433962264150944</v>
      </c>
      <c r="AC13" s="50">
        <v>41.353097681489928</v>
      </c>
      <c r="AD13" s="50">
        <v>60.420315236427328</v>
      </c>
      <c r="AE13" s="50">
        <v>45.962173521465026</v>
      </c>
      <c r="AF13" s="50">
        <v>44.657534246575345</v>
      </c>
      <c r="AG13" s="50">
        <v>17.514124293785311</v>
      </c>
      <c r="AH13" s="50">
        <v>22.666666666666664</v>
      </c>
      <c r="AI13" s="50">
        <v>42.57095158597663</v>
      </c>
      <c r="AJ13" s="50">
        <v>56.811594202898554</v>
      </c>
      <c r="AK13" s="50">
        <v>43.203082003302143</v>
      </c>
      <c r="AL13" s="50">
        <v>24.8</v>
      </c>
      <c r="AM13" s="50">
        <v>39.858156028368796</v>
      </c>
      <c r="AN13" s="50">
        <v>44.093686354378818</v>
      </c>
      <c r="AO13" s="50">
        <v>45.730918499353166</v>
      </c>
      <c r="AP13" s="50">
        <v>6.666666666666667</v>
      </c>
      <c r="AQ13" s="50">
        <v>17.910447761194028</v>
      </c>
      <c r="AR13" s="50">
        <v>38.851351351351347</v>
      </c>
      <c r="AS13" s="50">
        <v>12.962962962962962</v>
      </c>
      <c r="AT13" s="50">
        <v>55.000000000000007</v>
      </c>
      <c r="AU13" s="50">
        <v>40.813464235624124</v>
      </c>
      <c r="AV13" s="50">
        <v>71.951219512195124</v>
      </c>
      <c r="AW13" s="50">
        <v>42.613009922822492</v>
      </c>
      <c r="AX13" s="50">
        <v>53.035786087655815</v>
      </c>
      <c r="AY13" s="50">
        <v>25.296442687747035</v>
      </c>
      <c r="AZ13" s="50">
        <v>30.932896890343699</v>
      </c>
      <c r="BA13" s="50">
        <v>47.712418300653596</v>
      </c>
      <c r="BB13" s="50">
        <v>53.3457249070632</v>
      </c>
      <c r="BC13" s="50">
        <v>26.086956521739129</v>
      </c>
      <c r="BD13" s="50">
        <v>54.780114722753346</v>
      </c>
      <c r="BE13" s="50">
        <v>33.354114713216958</v>
      </c>
      <c r="BF13" s="50">
        <v>19.158878504672895</v>
      </c>
      <c r="BG13" s="50">
        <v>25.563909774436087</v>
      </c>
      <c r="BH13" s="50">
        <v>12.5</v>
      </c>
      <c r="BI13" s="50">
        <v>17.307692307692307</v>
      </c>
      <c r="BJ13" s="50">
        <v>27.064220183486238</v>
      </c>
      <c r="BK13" s="50">
        <v>61.684210526315788</v>
      </c>
      <c r="BL13" s="50">
        <v>2.4793388429752068</v>
      </c>
      <c r="BM13" s="50">
        <v>0</v>
      </c>
      <c r="BN13" s="50">
        <v>13.8328530259366</v>
      </c>
      <c r="BO13" s="50">
        <v>29.155313351498634</v>
      </c>
      <c r="BP13" s="50">
        <v>55.965909090909093</v>
      </c>
      <c r="BQ13" s="50">
        <v>28.125</v>
      </c>
      <c r="BR13" s="50">
        <v>22.58064516129032</v>
      </c>
      <c r="BS13" s="50">
        <v>40.193965517241381</v>
      </c>
      <c r="BT13" s="50">
        <v>17.708333333333336</v>
      </c>
      <c r="BU13" s="50">
        <v>37.407407407407405</v>
      </c>
      <c r="BV13" s="50">
        <v>44.852941176470587</v>
      </c>
      <c r="BW13" s="50">
        <v>35.358444714459296</v>
      </c>
      <c r="BX13" s="50">
        <v>14.893617021276595</v>
      </c>
      <c r="BY13" s="50">
        <v>47.560975609756099</v>
      </c>
      <c r="BZ13" s="50">
        <v>46.206269877328488</v>
      </c>
      <c r="CA13" s="50">
        <v>53.380281690140841</v>
      </c>
      <c r="CB13" s="50">
        <v>57.314974182444068</v>
      </c>
      <c r="CC13" s="50">
        <v>59.496567505720819</v>
      </c>
      <c r="CD13" s="50">
        <v>20.640569395017792</v>
      </c>
      <c r="CE13" s="50">
        <v>20.37037037037037</v>
      </c>
      <c r="CF13" s="50">
        <v>42.51475585762833</v>
      </c>
      <c r="CG13" s="21">
        <f t="shared" si="0"/>
        <v>16.047931168406208</v>
      </c>
    </row>
    <row r="14" spans="1:85" x14ac:dyDescent="0.35">
      <c r="A14" s="24">
        <v>10</v>
      </c>
      <c r="B14" s="46"/>
      <c r="C14" s="25" t="s">
        <v>81</v>
      </c>
      <c r="D14" s="21" t="s">
        <v>93</v>
      </c>
      <c r="E14" s="50">
        <v>11.493866577045875</v>
      </c>
      <c r="F14" s="50">
        <v>14.146989675968516</v>
      </c>
      <c r="G14" s="50">
        <v>25.063518742915221</v>
      </c>
      <c r="H14" s="50">
        <v>19.445903583834617</v>
      </c>
      <c r="I14" s="50">
        <v>14.660723130262507</v>
      </c>
      <c r="J14" s="50">
        <v>13.598204959572904</v>
      </c>
      <c r="K14" s="50">
        <v>17.500370770567173</v>
      </c>
      <c r="L14" s="50">
        <v>16.019300361881786</v>
      </c>
      <c r="M14" s="50">
        <v>22.295182492941731</v>
      </c>
      <c r="N14" s="50">
        <v>19.870982994748129</v>
      </c>
      <c r="O14" s="50">
        <v>4.2486085343228206</v>
      </c>
      <c r="P14" s="50">
        <v>12.800500461735531</v>
      </c>
      <c r="Q14" s="50">
        <v>18.775480289135434</v>
      </c>
      <c r="R14" s="50">
        <v>19.020006821844014</v>
      </c>
      <c r="S14" s="50">
        <v>12.698140690600635</v>
      </c>
      <c r="T14" s="50">
        <v>12.729271827677547</v>
      </c>
      <c r="U14" s="50">
        <v>7.8481371299050862</v>
      </c>
      <c r="V14" s="50">
        <v>29.539079036995265</v>
      </c>
      <c r="W14" s="50">
        <v>11.736581615491808</v>
      </c>
      <c r="X14" s="50">
        <v>21.612278325511074</v>
      </c>
      <c r="Y14" s="50">
        <v>9.5481763745236794</v>
      </c>
      <c r="Z14" s="50">
        <v>26.453766853972748</v>
      </c>
      <c r="AA14" s="50">
        <v>10.98345588235294</v>
      </c>
      <c r="AB14" s="50">
        <v>3.7969152794162624</v>
      </c>
      <c r="AC14" s="50">
        <v>19.426807515642182</v>
      </c>
      <c r="AD14" s="50">
        <v>27.365916416506426</v>
      </c>
      <c r="AE14" s="50">
        <v>22.177088143586307</v>
      </c>
      <c r="AF14" s="50">
        <v>18.470943810963046</v>
      </c>
      <c r="AG14" s="50">
        <v>7.5926052254587626</v>
      </c>
      <c r="AH14" s="50">
        <v>8.2280978689818465</v>
      </c>
      <c r="AI14" s="50">
        <v>22.824158406472524</v>
      </c>
      <c r="AJ14" s="50">
        <v>17.584815097632813</v>
      </c>
      <c r="AK14" s="50">
        <v>20.139391383481676</v>
      </c>
      <c r="AL14" s="50">
        <v>8.6800339625106133</v>
      </c>
      <c r="AM14" s="50">
        <v>19.582923178575761</v>
      </c>
      <c r="AN14" s="50">
        <v>16.98533630432172</v>
      </c>
      <c r="AO14" s="50">
        <v>18.289898900056333</v>
      </c>
      <c r="AP14" s="50">
        <v>3.3751354698869793</v>
      </c>
      <c r="AQ14" s="50">
        <v>8.6425521972770323</v>
      </c>
      <c r="AR14" s="50">
        <v>17.539722262281455</v>
      </c>
      <c r="AS14" s="50">
        <v>10.252311907752027</v>
      </c>
      <c r="AT14" s="50">
        <v>32.536271856118432</v>
      </c>
      <c r="AU14" s="50">
        <v>19.419520659163243</v>
      </c>
      <c r="AV14" s="50">
        <v>58.377965401376777</v>
      </c>
      <c r="AW14" s="50">
        <v>18.270812314653458</v>
      </c>
      <c r="AX14" s="50">
        <v>18.191046383957239</v>
      </c>
      <c r="AY14" s="50">
        <v>14.248075044858838</v>
      </c>
      <c r="AZ14" s="50">
        <v>13.08117522338331</v>
      </c>
      <c r="BA14" s="50">
        <v>25.838349586372484</v>
      </c>
      <c r="BB14" s="50">
        <v>24.571886870609802</v>
      </c>
      <c r="BC14" s="50">
        <v>11.64505318373889</v>
      </c>
      <c r="BD14" s="50">
        <v>30.559535456180768</v>
      </c>
      <c r="BE14" s="50">
        <v>13.922542724553447</v>
      </c>
      <c r="BF14" s="50">
        <v>8.4992687591405094</v>
      </c>
      <c r="BG14" s="50">
        <v>6.6050539649712396</v>
      </c>
      <c r="BH14" s="50">
        <v>6.935325635801072</v>
      </c>
      <c r="BI14" s="50">
        <v>5.8286196707471509</v>
      </c>
      <c r="BJ14" s="50">
        <v>11.440718910039617</v>
      </c>
      <c r="BK14" s="50">
        <v>41.229001367989056</v>
      </c>
      <c r="BL14" s="50">
        <v>3.7643723421011179</v>
      </c>
      <c r="BM14" s="50">
        <v>8.9076723016905071</v>
      </c>
      <c r="BN14" s="50">
        <v>8.4311280621974483</v>
      </c>
      <c r="BO14" s="50">
        <v>9.9584213755026916</v>
      </c>
      <c r="BP14" s="50">
        <v>34.6193297188671</v>
      </c>
      <c r="BQ14" s="50">
        <v>10.287857287654571</v>
      </c>
      <c r="BR14" s="50">
        <v>12.805648031224889</v>
      </c>
      <c r="BS14" s="50">
        <v>13.963486125844454</v>
      </c>
      <c r="BT14" s="50">
        <v>6.0879585173804491</v>
      </c>
      <c r="BU14" s="50">
        <v>14.993164210846119</v>
      </c>
      <c r="BV14" s="50">
        <v>19.945027170478959</v>
      </c>
      <c r="BW14" s="50">
        <v>13.585598449691469</v>
      </c>
      <c r="BX14" s="50">
        <v>3.3160322952710493</v>
      </c>
      <c r="BY14" s="50">
        <v>22.833281703408208</v>
      </c>
      <c r="BZ14" s="50">
        <v>20.840209278775831</v>
      </c>
      <c r="CA14" s="50">
        <v>25.624189149831871</v>
      </c>
      <c r="CB14" s="50">
        <v>27.425724933557039</v>
      </c>
      <c r="CC14" s="50">
        <v>43.806004959124053</v>
      </c>
      <c r="CD14" s="50">
        <v>9.3948616027989988</v>
      </c>
      <c r="CE14" s="50">
        <v>6.1130742049469964</v>
      </c>
      <c r="CF14" s="50">
        <v>21.708414883360692</v>
      </c>
      <c r="CG14" s="21">
        <f t="shared" si="0"/>
        <v>9.6932196285916259</v>
      </c>
    </row>
    <row r="15" spans="1:85" ht="21" x14ac:dyDescent="0.35">
      <c r="A15" s="24">
        <v>11</v>
      </c>
      <c r="B15" s="46" t="s">
        <v>94</v>
      </c>
      <c r="C15" s="25" t="s">
        <v>80</v>
      </c>
      <c r="D15" s="21" t="s">
        <v>95</v>
      </c>
      <c r="E15" s="50">
        <v>0</v>
      </c>
      <c r="F15" s="50">
        <v>0</v>
      </c>
      <c r="G15" s="50">
        <v>18.181818181818183</v>
      </c>
      <c r="H15" s="50">
        <v>5.6338028169014089</v>
      </c>
      <c r="I15" s="50">
        <v>17.647058823529413</v>
      </c>
      <c r="J15" s="50">
        <v>10.76923076923077</v>
      </c>
      <c r="K15" s="50">
        <v>0</v>
      </c>
      <c r="L15" s="50">
        <v>11.76470588235294</v>
      </c>
      <c r="M15" s="50">
        <v>0</v>
      </c>
      <c r="N15" s="50">
        <v>5.5555555555555554</v>
      </c>
      <c r="O15" s="50">
        <v>100</v>
      </c>
      <c r="P15" s="50">
        <v>12.371134020618557</v>
      </c>
      <c r="Q15" s="50">
        <v>17.021276595744681</v>
      </c>
      <c r="R15" s="50">
        <v>10.407239819004525</v>
      </c>
      <c r="S15" s="50">
        <v>20.833333333333336</v>
      </c>
      <c r="T15" s="50">
        <v>0</v>
      </c>
      <c r="U15" s="50">
        <v>0</v>
      </c>
      <c r="V15" s="50">
        <v>7.3170731707317067</v>
      </c>
      <c r="W15" s="50">
        <v>17.692307692307693</v>
      </c>
      <c r="X15" s="50">
        <v>5.4054054054054053</v>
      </c>
      <c r="Y15" s="50">
        <v>23.809523809523807</v>
      </c>
      <c r="Z15" s="50">
        <v>0</v>
      </c>
      <c r="AA15" s="50">
        <v>8.8888888888888893</v>
      </c>
      <c r="AB15" s="50">
        <v>15.789473684210526</v>
      </c>
      <c r="AC15" s="50">
        <v>13.306451612903224</v>
      </c>
      <c r="AD15" s="50">
        <v>6.666666666666667</v>
      </c>
      <c r="AE15" s="50">
        <v>11.461318051575931</v>
      </c>
      <c r="AF15" s="50">
        <v>16.143497757847534</v>
      </c>
      <c r="AG15" s="50">
        <v>0</v>
      </c>
      <c r="AH15" s="50">
        <v>0</v>
      </c>
      <c r="AI15" s="50">
        <v>0</v>
      </c>
      <c r="AJ15" s="50">
        <v>0</v>
      </c>
      <c r="AK15" s="50">
        <v>8.1761006289308167</v>
      </c>
      <c r="AL15" s="50">
        <v>22.222222222222221</v>
      </c>
      <c r="AM15" s="50">
        <v>13.432835820895523</v>
      </c>
      <c r="AN15" s="50">
        <v>11.111111111111111</v>
      </c>
      <c r="AO15" s="50">
        <v>15.328467153284672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15.277777777777779</v>
      </c>
      <c r="AV15" s="50">
        <v>3.5211267605633805</v>
      </c>
      <c r="AW15" s="50">
        <v>15.757575757575756</v>
      </c>
      <c r="AX15" s="50">
        <v>17.796610169491526</v>
      </c>
      <c r="AY15" s="50">
        <v>20.833333333333336</v>
      </c>
      <c r="AZ15" s="50">
        <v>16.666666666666664</v>
      </c>
      <c r="BA15" s="50">
        <v>5.1282051282051277</v>
      </c>
      <c r="BB15" s="50">
        <v>0</v>
      </c>
      <c r="BC15" s="50">
        <v>9.5238095238095237</v>
      </c>
      <c r="BD15" s="50">
        <v>3.7037037037037033</v>
      </c>
      <c r="BE15" s="50">
        <v>9.3525179856115113</v>
      </c>
      <c r="BF15" s="50">
        <v>18.518518518518519</v>
      </c>
      <c r="BG15" s="50">
        <v>0</v>
      </c>
      <c r="BH15" s="50">
        <v>10.344827586206897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20</v>
      </c>
      <c r="BP15" s="50">
        <v>0</v>
      </c>
      <c r="BQ15" s="50">
        <v>0</v>
      </c>
      <c r="BR15" s="50">
        <v>0</v>
      </c>
      <c r="BS15" s="50">
        <v>14.492753623188406</v>
      </c>
      <c r="BT15" s="50">
        <v>0</v>
      </c>
      <c r="BU15" s="50">
        <v>14.893617021276595</v>
      </c>
      <c r="BV15" s="50">
        <v>9.2592592592592595</v>
      </c>
      <c r="BW15" s="50">
        <v>17.391304347826086</v>
      </c>
      <c r="BX15" s="50">
        <v>0</v>
      </c>
      <c r="BY15" s="50">
        <v>21.311475409836063</v>
      </c>
      <c r="BZ15" s="50">
        <v>8.1632653061224492</v>
      </c>
      <c r="CA15" s="50">
        <v>17.054263565891471</v>
      </c>
      <c r="CB15" s="50">
        <v>14.479638009049776</v>
      </c>
      <c r="CC15" s="50">
        <v>7.8431372549019605</v>
      </c>
      <c r="CD15" s="50">
        <v>7.3825503355704702</v>
      </c>
      <c r="CE15" s="50">
        <v>44.444444444444443</v>
      </c>
      <c r="CF15" s="50">
        <v>11.117088040164964</v>
      </c>
      <c r="CG15" s="21">
        <f t="shared" si="0"/>
        <v>13.380531458079338</v>
      </c>
    </row>
    <row r="16" spans="1:85" x14ac:dyDescent="0.35">
      <c r="A16" s="24">
        <v>12</v>
      </c>
      <c r="B16" s="46"/>
      <c r="C16" s="25" t="s">
        <v>81</v>
      </c>
      <c r="D16" s="21" t="s">
        <v>96</v>
      </c>
      <c r="E16" s="50">
        <v>4.7520661157024797</v>
      </c>
      <c r="F16" s="50">
        <v>9.1106290672451191</v>
      </c>
      <c r="G16" s="50">
        <v>5.4467271858576209</v>
      </c>
      <c r="H16" s="50">
        <v>1.1737854581023801</v>
      </c>
      <c r="I16" s="50">
        <v>4.3948126801152743</v>
      </c>
      <c r="J16" s="50">
        <v>5.5126791620727671</v>
      </c>
      <c r="K16" s="50">
        <v>0.4191725897576089</v>
      </c>
      <c r="L16" s="50">
        <v>5.0682261208577</v>
      </c>
      <c r="M16" s="50">
        <v>0.10686615014694097</v>
      </c>
      <c r="N16" s="50">
        <v>2.6830420406235236</v>
      </c>
      <c r="O16" s="50">
        <v>8.5427135678391952</v>
      </c>
      <c r="P16" s="50">
        <v>8.0291970802919703</v>
      </c>
      <c r="Q16" s="50">
        <v>4.9563145353455118</v>
      </c>
      <c r="R16" s="50">
        <v>4.8610114348595763</v>
      </c>
      <c r="S16" s="50">
        <v>8.8531187122736412</v>
      </c>
      <c r="T16" s="50">
        <v>5.2230685527747553</v>
      </c>
      <c r="U16" s="50">
        <v>5.5469953775038521</v>
      </c>
      <c r="V16" s="50">
        <v>1.1465324384787472</v>
      </c>
      <c r="W16" s="50">
        <v>6.8836045056320403</v>
      </c>
      <c r="X16" s="50">
        <v>3.6489880336829663</v>
      </c>
      <c r="Y16" s="50">
        <v>8.4468664850136239</v>
      </c>
      <c r="Z16" s="50">
        <v>0.77720207253886009</v>
      </c>
      <c r="AA16" s="50">
        <v>8.5051546391752577</v>
      </c>
      <c r="AB16" s="50">
        <v>2.5662959794696323</v>
      </c>
      <c r="AC16" s="50">
        <v>5.0950327423734221</v>
      </c>
      <c r="AD16" s="50">
        <v>4.7240411599625816</v>
      </c>
      <c r="AE16" s="50">
        <v>3.2451077009714204</v>
      </c>
      <c r="AF16" s="50">
        <v>7.0236220472440953</v>
      </c>
      <c r="AG16" s="50">
        <v>2.9106029106029108</v>
      </c>
      <c r="AH16" s="50">
        <v>6</v>
      </c>
      <c r="AI16" s="50">
        <v>2.3535302954431647</v>
      </c>
      <c r="AJ16" s="50">
        <v>7.8571428571428568</v>
      </c>
      <c r="AK16" s="50">
        <v>4.2418968892756146</v>
      </c>
      <c r="AL16" s="50">
        <v>3.2069970845481048</v>
      </c>
      <c r="AM16" s="50">
        <v>1.1486751076882913</v>
      </c>
      <c r="AN16" s="50">
        <v>1.5156939968970045</v>
      </c>
      <c r="AO16" s="50">
        <v>8.6801752464403066</v>
      </c>
      <c r="AP16" s="50">
        <v>5.9925093632958806</v>
      </c>
      <c r="AQ16" s="50">
        <v>1.7919580419580421</v>
      </c>
      <c r="AR16" s="50">
        <v>0.53606984224230358</v>
      </c>
      <c r="AS16" s="50">
        <v>3.7940379403794036</v>
      </c>
      <c r="AT16" s="50">
        <v>1.3184584178498986</v>
      </c>
      <c r="AU16" s="50">
        <v>1.8184967093869069</v>
      </c>
      <c r="AV16" s="50">
        <v>0.61434799841458576</v>
      </c>
      <c r="AW16" s="50">
        <v>4.9596073218120464</v>
      </c>
      <c r="AX16" s="50">
        <v>6.0883406287306006</v>
      </c>
      <c r="AY16" s="50">
        <v>6.2686567164179099</v>
      </c>
      <c r="AZ16" s="50">
        <v>7.6470588235294121</v>
      </c>
      <c r="BA16" s="50">
        <v>0.82029598308668072</v>
      </c>
      <c r="BB16" s="50">
        <v>1.0135661936691096</v>
      </c>
      <c r="BC16" s="50">
        <v>3.8031319910514538</v>
      </c>
      <c r="BD16" s="50">
        <v>1.6685584562996594</v>
      </c>
      <c r="BE16" s="50">
        <v>2.5078799506646567</v>
      </c>
      <c r="BF16" s="50">
        <v>2.083333333333333</v>
      </c>
      <c r="BG16" s="50">
        <v>3.4993270524899054</v>
      </c>
      <c r="BH16" s="50">
        <v>3.9923954372623576</v>
      </c>
      <c r="BI16" s="50">
        <v>0.79323109465891073</v>
      </c>
      <c r="BJ16" s="50">
        <v>6.1983471074380168</v>
      </c>
      <c r="BK16" s="50">
        <v>0.89130973013122061</v>
      </c>
      <c r="BL16" s="50">
        <v>7.4349442379182156</v>
      </c>
      <c r="BM16" s="50">
        <v>0</v>
      </c>
      <c r="BN16" s="50">
        <v>5.108225108225108</v>
      </c>
      <c r="BO16" s="50">
        <v>6.4562410329985651</v>
      </c>
      <c r="BP16" s="50">
        <v>0.28490028490028491</v>
      </c>
      <c r="BQ16" s="50">
        <v>6.5527065527065522</v>
      </c>
      <c r="BR16" s="50">
        <v>1.266624445851805</v>
      </c>
      <c r="BS16" s="50">
        <v>7.1182548794489096</v>
      </c>
      <c r="BT16" s="50">
        <v>6.0606060606060606</v>
      </c>
      <c r="BU16" s="50">
        <v>6.6415094339622645</v>
      </c>
      <c r="BV16" s="50">
        <v>3.3733562035448825</v>
      </c>
      <c r="BW16" s="50">
        <v>5.8451816745655609</v>
      </c>
      <c r="BX16" s="50">
        <v>6.6037735849056602</v>
      </c>
      <c r="BY16" s="50">
        <v>0.73108081406836589</v>
      </c>
      <c r="BZ16" s="50">
        <v>2.7027027027027026</v>
      </c>
      <c r="CA16" s="50">
        <v>6.5036900369003687</v>
      </c>
      <c r="CB16" s="50">
        <v>4.8633725046014442</v>
      </c>
      <c r="CC16" s="50">
        <v>0.71111111111111114</v>
      </c>
      <c r="CD16" s="50">
        <v>2.4567560792178491</v>
      </c>
      <c r="CE16" s="50">
        <v>6.5420560747663545</v>
      </c>
      <c r="CF16" s="50">
        <v>2.942080287441569</v>
      </c>
      <c r="CG16" s="21">
        <f t="shared" si="0"/>
        <v>2.6082288342765647</v>
      </c>
    </row>
    <row r="17" spans="1:85" ht="21" x14ac:dyDescent="0.35">
      <c r="A17" s="24">
        <v>13</v>
      </c>
      <c r="B17" s="46" t="s">
        <v>88</v>
      </c>
      <c r="C17" s="25" t="s">
        <v>80</v>
      </c>
      <c r="D17" s="21" t="s">
        <v>89</v>
      </c>
      <c r="E17" s="50">
        <v>42.465753424657535</v>
      </c>
      <c r="F17" s="50">
        <v>40.909090909090914</v>
      </c>
      <c r="G17" s="50">
        <v>44.897959183673471</v>
      </c>
      <c r="H17" s="50">
        <v>45.916515426497277</v>
      </c>
      <c r="I17" s="50">
        <v>37.666666666666664</v>
      </c>
      <c r="J17" s="50">
        <v>39.772727272727273</v>
      </c>
      <c r="K17" s="50">
        <v>30.909090909090907</v>
      </c>
      <c r="L17" s="50">
        <v>37.566137566137563</v>
      </c>
      <c r="M17" s="50">
        <v>20.3125</v>
      </c>
      <c r="N17" s="50">
        <v>49.489795918367349</v>
      </c>
      <c r="O17" s="50">
        <v>41.509433962264154</v>
      </c>
      <c r="P17" s="50">
        <v>51.481481481481481</v>
      </c>
      <c r="Q17" s="50">
        <v>36.133486766398157</v>
      </c>
      <c r="R17" s="50">
        <v>39.954853273137694</v>
      </c>
      <c r="S17" s="50">
        <v>61.224489795918366</v>
      </c>
      <c r="T17" s="50">
        <v>33.333333333333329</v>
      </c>
      <c r="U17" s="50">
        <v>39.534883720930232</v>
      </c>
      <c r="V17" s="50">
        <v>49.34210526315789</v>
      </c>
      <c r="W17" s="50">
        <v>48.825503355704697</v>
      </c>
      <c r="X17" s="50">
        <v>43.710191082802545</v>
      </c>
      <c r="Y17" s="50">
        <v>41.764705882352942</v>
      </c>
      <c r="Z17" s="50">
        <v>31.155778894472363</v>
      </c>
      <c r="AA17" s="50">
        <v>44.332493702770783</v>
      </c>
      <c r="AB17" s="50">
        <v>20.723684210526315</v>
      </c>
      <c r="AC17" s="50">
        <v>43.593833067517281</v>
      </c>
      <c r="AD17" s="50">
        <v>58.047493403693927</v>
      </c>
      <c r="AE17" s="50">
        <v>42.297979797979792</v>
      </c>
      <c r="AF17" s="50">
        <v>51.363636363636367</v>
      </c>
      <c r="AG17" s="50">
        <v>43.089430894308947</v>
      </c>
      <c r="AH17" s="50">
        <v>32.653061224489797</v>
      </c>
      <c r="AI17" s="50">
        <v>35.904255319148938</v>
      </c>
      <c r="AJ17" s="50">
        <v>53.278688524590166</v>
      </c>
      <c r="AK17" s="50">
        <v>47.383720930232556</v>
      </c>
      <c r="AL17" s="50">
        <v>36.507936507936506</v>
      </c>
      <c r="AM17" s="50">
        <v>32.461873638344223</v>
      </c>
      <c r="AN17" s="50">
        <v>39.004149377593365</v>
      </c>
      <c r="AO17" s="50">
        <v>52.514919011082696</v>
      </c>
      <c r="AP17" s="50">
        <v>39.316239316239319</v>
      </c>
      <c r="AQ17" s="50">
        <v>20.172910662824208</v>
      </c>
      <c r="AR17" s="50">
        <v>35.532994923857871</v>
      </c>
      <c r="AS17" s="50">
        <v>37.704918032786885</v>
      </c>
      <c r="AT17" s="50">
        <v>37.857142857142854</v>
      </c>
      <c r="AU17" s="50">
        <v>38.036809815950924</v>
      </c>
      <c r="AV17" s="50">
        <v>37.956204379562038</v>
      </c>
      <c r="AW17" s="50">
        <v>43.745532523230878</v>
      </c>
      <c r="AX17" s="50">
        <v>52.97157622739018</v>
      </c>
      <c r="AY17" s="50">
        <v>35.308641975308639</v>
      </c>
      <c r="AZ17" s="50">
        <v>38.875305623471881</v>
      </c>
      <c r="BA17" s="50">
        <v>35.564853556485353</v>
      </c>
      <c r="BB17" s="50">
        <v>37.254901960784316</v>
      </c>
      <c r="BC17" s="50">
        <v>37.028301886792455</v>
      </c>
      <c r="BD17" s="50">
        <v>48.739495798319325</v>
      </c>
      <c r="BE17" s="50">
        <v>36.885928393005827</v>
      </c>
      <c r="BF17" s="50">
        <v>47.333333333333336</v>
      </c>
      <c r="BG17" s="50">
        <v>34.761904761904759</v>
      </c>
      <c r="BH17" s="50">
        <v>36.312849162011176</v>
      </c>
      <c r="BI17" s="50">
        <v>20.863309352517987</v>
      </c>
      <c r="BJ17" s="50">
        <v>31.944444444444443</v>
      </c>
      <c r="BK17" s="50">
        <v>44.966442953020135</v>
      </c>
      <c r="BL17" s="50">
        <v>33.333333333333329</v>
      </c>
      <c r="BM17" s="50">
        <v>0</v>
      </c>
      <c r="BN17" s="50">
        <v>24.267782426778243</v>
      </c>
      <c r="BO17" s="50">
        <v>42.164179104477611</v>
      </c>
      <c r="BP17" s="50">
        <v>23.275862068965516</v>
      </c>
      <c r="BQ17" s="50">
        <v>34.351145038167942</v>
      </c>
      <c r="BR17" s="50">
        <v>18.382352941176471</v>
      </c>
      <c r="BS17" s="50">
        <v>52.086330935251802</v>
      </c>
      <c r="BT17" s="50">
        <v>18.032786885245901</v>
      </c>
      <c r="BU17" s="50">
        <v>46.717171717171716</v>
      </c>
      <c r="BV17" s="50">
        <v>52.880658436213992</v>
      </c>
      <c r="BW17" s="50">
        <v>46.341463414634148</v>
      </c>
      <c r="BX17" s="50">
        <v>13.333333333333334</v>
      </c>
      <c r="BY17" s="50">
        <v>43.870967741935488</v>
      </c>
      <c r="BZ17" s="50">
        <v>41.169789892106756</v>
      </c>
      <c r="CA17" s="50">
        <v>47.57914338919926</v>
      </c>
      <c r="CB17" s="50">
        <v>46.490735541830432</v>
      </c>
      <c r="CC17" s="50">
        <v>39.393939393939391</v>
      </c>
      <c r="CD17" s="50">
        <v>31.928687196110211</v>
      </c>
      <c r="CE17" s="50">
        <v>41</v>
      </c>
      <c r="CF17" s="50">
        <v>43.001202701452499</v>
      </c>
      <c r="CG17" s="21">
        <f t="shared" si="0"/>
        <v>10.495351837959261</v>
      </c>
    </row>
    <row r="18" spans="1:85" x14ac:dyDescent="0.35">
      <c r="A18" s="24">
        <v>14</v>
      </c>
      <c r="B18" s="46"/>
      <c r="C18" s="25" t="s">
        <v>81</v>
      </c>
      <c r="D18" s="21" t="s">
        <v>90</v>
      </c>
      <c r="E18" s="50">
        <v>16.972878390201224</v>
      </c>
      <c r="F18" s="50">
        <v>24.125379170879675</v>
      </c>
      <c r="G18" s="50">
        <v>23.930488116534629</v>
      </c>
      <c r="H18" s="50">
        <v>16.259062219422965</v>
      </c>
      <c r="I18" s="50">
        <v>22.736243324820059</v>
      </c>
      <c r="J18" s="50">
        <v>19.413321138078594</v>
      </c>
      <c r="K18" s="50">
        <v>13.41965765677055</v>
      </c>
      <c r="L18" s="50">
        <v>25.339755719938069</v>
      </c>
      <c r="M18" s="50">
        <v>13.632550335570471</v>
      </c>
      <c r="N18" s="50">
        <v>23.041606651826633</v>
      </c>
      <c r="O18" s="50">
        <v>18.091222690686088</v>
      </c>
      <c r="P18" s="50">
        <v>21.449818221879475</v>
      </c>
      <c r="Q18" s="50">
        <v>17.19513640974299</v>
      </c>
      <c r="R18" s="50">
        <v>15.110374497496299</v>
      </c>
      <c r="S18" s="50">
        <v>29.935622317596568</v>
      </c>
      <c r="T18" s="50">
        <v>20.318686624818927</v>
      </c>
      <c r="U18" s="50">
        <v>19.244485536917182</v>
      </c>
      <c r="V18" s="50">
        <v>18.24307932828378</v>
      </c>
      <c r="W18" s="50">
        <v>22.227968556061235</v>
      </c>
      <c r="X18" s="50">
        <v>23.317666227987718</v>
      </c>
      <c r="Y18" s="50">
        <v>20.084992171773653</v>
      </c>
      <c r="Z18" s="50">
        <v>14.264020341856195</v>
      </c>
      <c r="AA18" s="50">
        <v>22.191207257501745</v>
      </c>
      <c r="AB18" s="50">
        <v>11.833865814696486</v>
      </c>
      <c r="AC18" s="50">
        <v>22.477275983380824</v>
      </c>
      <c r="AD18" s="50">
        <v>21.123156619459415</v>
      </c>
      <c r="AE18" s="50">
        <v>20.411812938249266</v>
      </c>
      <c r="AF18" s="50">
        <v>20.394962793360047</v>
      </c>
      <c r="AG18" s="50">
        <v>20.392390011890608</v>
      </c>
      <c r="AH18" s="50">
        <v>17.599020008166598</v>
      </c>
      <c r="AI18" s="50">
        <v>17.920416066450901</v>
      </c>
      <c r="AJ18" s="50">
        <v>20.575482853764289</v>
      </c>
      <c r="AK18" s="50">
        <v>17.088470690028121</v>
      </c>
      <c r="AL18" s="50">
        <v>15.620907250863198</v>
      </c>
      <c r="AM18" s="50">
        <v>17.111374483487619</v>
      </c>
      <c r="AN18" s="50">
        <v>16.808076361235067</v>
      </c>
      <c r="AO18" s="50">
        <v>25.937781069784666</v>
      </c>
      <c r="AP18" s="50">
        <v>18.407643312101911</v>
      </c>
      <c r="AQ18" s="50">
        <v>14.291839831123426</v>
      </c>
      <c r="AR18" s="50">
        <v>14.953714997367982</v>
      </c>
      <c r="AS18" s="50">
        <v>17.368936795688388</v>
      </c>
      <c r="AT18" s="50">
        <v>19.529119012298416</v>
      </c>
      <c r="AU18" s="50">
        <v>17.070717231666833</v>
      </c>
      <c r="AV18" s="50">
        <v>23.260477240826148</v>
      </c>
      <c r="AW18" s="50">
        <v>17.098726114649683</v>
      </c>
      <c r="AX18" s="50">
        <v>22.575293987540089</v>
      </c>
      <c r="AY18" s="50">
        <v>19.149665695182584</v>
      </c>
      <c r="AZ18" s="50">
        <v>22.085620197585072</v>
      </c>
      <c r="BA18" s="50">
        <v>15.679812516020359</v>
      </c>
      <c r="BB18" s="50">
        <v>16.250877398221807</v>
      </c>
      <c r="BC18" s="50">
        <v>18.332728592162553</v>
      </c>
      <c r="BD18" s="50">
        <v>17.440052762990533</v>
      </c>
      <c r="BE18" s="50">
        <v>19.471317139443912</v>
      </c>
      <c r="BF18" s="50">
        <v>22.761281271919572</v>
      </c>
      <c r="BG18" s="50">
        <v>15.437890974084004</v>
      </c>
      <c r="BH18" s="50">
        <v>19.777158774373259</v>
      </c>
      <c r="BI18" s="50">
        <v>11.945295920773402</v>
      </c>
      <c r="BJ18" s="50">
        <v>21.44588045234249</v>
      </c>
      <c r="BK18" s="50">
        <v>19.130009212344543</v>
      </c>
      <c r="BL18" s="50">
        <v>22.157622739018088</v>
      </c>
      <c r="BM18" s="50">
        <v>16.953762466001812</v>
      </c>
      <c r="BN18" s="50">
        <v>18.62979081847536</v>
      </c>
      <c r="BO18" s="50">
        <v>18.925729442970823</v>
      </c>
      <c r="BP18" s="50">
        <v>16.539975069048957</v>
      </c>
      <c r="BQ18" s="50">
        <v>23.113720373994344</v>
      </c>
      <c r="BR18" s="50">
        <v>12.490253411306043</v>
      </c>
      <c r="BS18" s="50">
        <v>18.472265584348008</v>
      </c>
      <c r="BT18" s="50">
        <v>15.498007968127489</v>
      </c>
      <c r="BU18" s="50">
        <v>21.303865872246085</v>
      </c>
      <c r="BV18" s="50">
        <v>21.931018833673701</v>
      </c>
      <c r="BW18" s="50">
        <v>20.33115132845591</v>
      </c>
      <c r="BX18" s="50">
        <v>17.967332123411978</v>
      </c>
      <c r="BY18" s="50">
        <v>15.818059786256388</v>
      </c>
      <c r="BZ18" s="50">
        <v>17.30233040681615</v>
      </c>
      <c r="CA18" s="50">
        <v>23.471278567016675</v>
      </c>
      <c r="CB18" s="50">
        <v>14.695165062272258</v>
      </c>
      <c r="CC18" s="50">
        <v>21.130246827499651</v>
      </c>
      <c r="CD18" s="50">
        <v>16.735346772741234</v>
      </c>
      <c r="CE18" s="50">
        <v>28</v>
      </c>
      <c r="CF18" s="50">
        <v>17.835577396520961</v>
      </c>
      <c r="CG18" s="21">
        <f t="shared" si="0"/>
        <v>3.5775422708294444</v>
      </c>
    </row>
    <row r="19" spans="1:85" ht="21" x14ac:dyDescent="0.35">
      <c r="A19" s="24">
        <v>15</v>
      </c>
      <c r="B19" s="46" t="s">
        <v>97</v>
      </c>
      <c r="C19" s="25" t="s">
        <v>80</v>
      </c>
      <c r="D19" s="21" t="s">
        <v>98</v>
      </c>
      <c r="E19" s="50">
        <v>20.3125</v>
      </c>
      <c r="F19" s="50">
        <v>21.739130434782609</v>
      </c>
      <c r="G19" s="50">
        <v>11.111111111111111</v>
      </c>
      <c r="H19" s="50">
        <v>8.4367245657568244</v>
      </c>
      <c r="I19" s="50">
        <v>16.831683168316832</v>
      </c>
      <c r="J19" s="50">
        <v>6.9078947368421062</v>
      </c>
      <c r="K19" s="50">
        <v>2.6315789473684208</v>
      </c>
      <c r="L19" s="50">
        <v>16</v>
      </c>
      <c r="M19" s="50">
        <v>8</v>
      </c>
      <c r="N19" s="50">
        <v>13.766233766233766</v>
      </c>
      <c r="O19" s="50">
        <v>14.634146341463413</v>
      </c>
      <c r="P19" s="50">
        <v>11.453744493392071</v>
      </c>
      <c r="Q19" s="50">
        <v>8.0188679245283012</v>
      </c>
      <c r="R19" s="50">
        <v>10.699152542372882</v>
      </c>
      <c r="S19" s="50">
        <v>17.543859649122805</v>
      </c>
      <c r="T19" s="50">
        <v>12.142857142857142</v>
      </c>
      <c r="U19" s="50">
        <v>8.4337349397590362</v>
      </c>
      <c r="V19" s="50">
        <v>9.4414893617021285</v>
      </c>
      <c r="W19" s="50">
        <v>10.839694656488549</v>
      </c>
      <c r="X19" s="50">
        <v>9.8554533508541393</v>
      </c>
      <c r="Y19" s="50">
        <v>15.887850467289718</v>
      </c>
      <c r="Z19" s="50">
        <v>8.4905660377358494</v>
      </c>
      <c r="AA19" s="50">
        <v>10.084033613445378</v>
      </c>
      <c r="AB19" s="50">
        <v>6.7114093959731544</v>
      </c>
      <c r="AC19" s="50">
        <v>9.475620975160993</v>
      </c>
      <c r="AD19" s="50">
        <v>13.043478260869565</v>
      </c>
      <c r="AE19" s="50">
        <v>9.2264017033356982</v>
      </c>
      <c r="AF19" s="50">
        <v>10.808179162609543</v>
      </c>
      <c r="AG19" s="50">
        <v>8.1081081081081088</v>
      </c>
      <c r="AH19" s="50">
        <v>14.634146341463413</v>
      </c>
      <c r="AI19" s="50">
        <v>5.6603773584905666</v>
      </c>
      <c r="AJ19" s="50">
        <v>17.006802721088434</v>
      </c>
      <c r="AK19" s="50">
        <v>9.1603053435114496</v>
      </c>
      <c r="AL19" s="50">
        <v>6.3157894736842106</v>
      </c>
      <c r="AM19" s="50">
        <v>9.5930232558139537</v>
      </c>
      <c r="AN19" s="50">
        <v>10.135135135135135</v>
      </c>
      <c r="AO19" s="50">
        <v>14.307692307692307</v>
      </c>
      <c r="AP19" s="50">
        <v>14.285714285714285</v>
      </c>
      <c r="AQ19" s="50">
        <v>10.648148148148149</v>
      </c>
      <c r="AR19" s="50">
        <v>10.852713178294573</v>
      </c>
      <c r="AS19" s="50">
        <v>18.518518518518519</v>
      </c>
      <c r="AT19" s="50">
        <v>10.632911392405063</v>
      </c>
      <c r="AU19" s="50">
        <v>8.8414634146341466</v>
      </c>
      <c r="AV19" s="50">
        <v>8.6075949367088604</v>
      </c>
      <c r="AW19" s="50">
        <v>12.635869565217392</v>
      </c>
      <c r="AX19" s="50">
        <v>12.487411883182276</v>
      </c>
      <c r="AY19" s="50">
        <v>10.551558752997602</v>
      </c>
      <c r="AZ19" s="50">
        <v>12.878787878787879</v>
      </c>
      <c r="BA19" s="50">
        <v>7.7253218884120178</v>
      </c>
      <c r="BB19" s="50">
        <v>5.5147058823529411</v>
      </c>
      <c r="BC19" s="50">
        <v>5.46218487394958</v>
      </c>
      <c r="BD19" s="50">
        <v>5.8721934369602762</v>
      </c>
      <c r="BE19" s="50">
        <v>9.6632503660322104</v>
      </c>
      <c r="BF19" s="50">
        <v>13</v>
      </c>
      <c r="BG19" s="50">
        <v>4.2735042735042734</v>
      </c>
      <c r="BH19" s="50">
        <v>7.7669902912621351</v>
      </c>
      <c r="BI19" s="50">
        <v>6.9767441860465116</v>
      </c>
      <c r="BJ19" s="50">
        <v>15.151515151515152</v>
      </c>
      <c r="BK19" s="50">
        <v>6.8322981366459627</v>
      </c>
      <c r="BL19" s="50">
        <v>18.75</v>
      </c>
      <c r="BM19" s="50">
        <v>0</v>
      </c>
      <c r="BN19" s="50">
        <v>10.44776119402985</v>
      </c>
      <c r="BO19" s="50">
        <v>7.6923076923076925</v>
      </c>
      <c r="BP19" s="50">
        <v>4.700854700854701</v>
      </c>
      <c r="BQ19" s="50">
        <v>10</v>
      </c>
      <c r="BR19" s="50">
        <v>6.9565217391304346</v>
      </c>
      <c r="BS19" s="50">
        <v>9.8143236074270561</v>
      </c>
      <c r="BT19" s="50">
        <v>17.460317460317459</v>
      </c>
      <c r="BU19" s="50">
        <v>13.888888888888889</v>
      </c>
      <c r="BV19" s="50">
        <v>11.683848797250858</v>
      </c>
      <c r="BW19" s="50">
        <v>12.680115273775217</v>
      </c>
      <c r="BX19" s="50">
        <v>0</v>
      </c>
      <c r="BY19" s="50">
        <v>11.76470588235294</v>
      </c>
      <c r="BZ19" s="50">
        <v>8.0662983425414367</v>
      </c>
      <c r="CA19" s="50">
        <v>11.466165413533833</v>
      </c>
      <c r="CB19" s="50">
        <v>10.144927536231885</v>
      </c>
      <c r="CC19" s="50">
        <v>7.7669902912621351</v>
      </c>
      <c r="CD19" s="50">
        <v>11.020408163265307</v>
      </c>
      <c r="CE19" s="50">
        <v>9.8039215686274517</v>
      </c>
      <c r="CF19" s="50">
        <v>10.221157390342794</v>
      </c>
      <c r="CG19" s="21">
        <f t="shared" si="0"/>
        <v>4.1717320708937091</v>
      </c>
    </row>
    <row r="20" spans="1:85" x14ac:dyDescent="0.35">
      <c r="A20" s="24">
        <v>16</v>
      </c>
      <c r="B20" s="46"/>
      <c r="C20" s="25" t="s">
        <v>81</v>
      </c>
      <c r="D20" s="21" t="s">
        <v>99</v>
      </c>
      <c r="E20" s="50">
        <v>2.9192237518659812</v>
      </c>
      <c r="F20" s="50">
        <v>5.6964573268921095</v>
      </c>
      <c r="G20" s="50">
        <v>4.7355125739923842</v>
      </c>
      <c r="H20" s="50">
        <v>2.9207561460535865</v>
      </c>
      <c r="I20" s="50">
        <v>4.3814578510530184</v>
      </c>
      <c r="J20" s="50">
        <v>4.1395420081182506</v>
      </c>
      <c r="K20" s="50">
        <v>1.7930402548991025</v>
      </c>
      <c r="L20" s="50">
        <v>5.1676206050695015</v>
      </c>
      <c r="M20" s="50">
        <v>1.6540699780262236</v>
      </c>
      <c r="N20" s="50">
        <v>4.2553191489361701</v>
      </c>
      <c r="O20" s="50">
        <v>5.6392429509463113</v>
      </c>
      <c r="P20" s="50">
        <v>4.5460012026458205</v>
      </c>
      <c r="Q20" s="50">
        <v>2.8165162701668032</v>
      </c>
      <c r="R20" s="50">
        <v>3.391769739232283</v>
      </c>
      <c r="S20" s="50">
        <v>7.7850877192982466</v>
      </c>
      <c r="T20" s="50">
        <v>4.6424338206242597</v>
      </c>
      <c r="U20" s="50">
        <v>4.7155160242834953</v>
      </c>
      <c r="V20" s="50">
        <v>2.9965732908389446</v>
      </c>
      <c r="W20" s="50">
        <v>5.0565501851194394</v>
      </c>
      <c r="X20" s="50">
        <v>3.9005719692082739</v>
      </c>
      <c r="Y20" s="50">
        <v>4.276845251782019</v>
      </c>
      <c r="Z20" s="50">
        <v>1.8511361879734116</v>
      </c>
      <c r="AA20" s="50">
        <v>5.0658335193037267</v>
      </c>
      <c r="AB20" s="50">
        <v>3.5106737825216809</v>
      </c>
      <c r="AC20" s="50">
        <v>4.4177285917701559</v>
      </c>
      <c r="AD20" s="50">
        <v>4.2392523364485983</v>
      </c>
      <c r="AE20" s="50">
        <v>3.7080242017015848</v>
      </c>
      <c r="AF20" s="50">
        <v>4.7765946860384112</v>
      </c>
      <c r="AG20" s="50">
        <v>4.0402719665271967</v>
      </c>
      <c r="AH20" s="50">
        <v>6.0269627279936557</v>
      </c>
      <c r="AI20" s="50">
        <v>2.9429643448550529</v>
      </c>
      <c r="AJ20" s="50">
        <v>3.5295383622081138</v>
      </c>
      <c r="AK20" s="50">
        <v>5.1620776072464007</v>
      </c>
      <c r="AL20" s="50">
        <v>2.6118929884620261</v>
      </c>
      <c r="AM20" s="50">
        <v>2.6825449659134337</v>
      </c>
      <c r="AN20" s="50">
        <v>2.8759183372097317</v>
      </c>
      <c r="AO20" s="50">
        <v>5.8520826781783359</v>
      </c>
      <c r="AP20" s="50">
        <v>5.7853810264385697</v>
      </c>
      <c r="AQ20" s="50">
        <v>2.6016193333607331</v>
      </c>
      <c r="AR20" s="50">
        <v>2.0941534042517662</v>
      </c>
      <c r="AS20" s="50">
        <v>2.9988726042841036</v>
      </c>
      <c r="AT20" s="50">
        <v>2.6171128107074568</v>
      </c>
      <c r="AU20" s="50">
        <v>3.2359689073040441</v>
      </c>
      <c r="AV20" s="50">
        <v>1.3413235591733939</v>
      </c>
      <c r="AW20" s="50">
        <v>3.5096235254275556</v>
      </c>
      <c r="AX20" s="50">
        <v>4.3627605811749843</v>
      </c>
      <c r="AY20" s="50">
        <v>3.9433771486349847</v>
      </c>
      <c r="AZ20" s="50">
        <v>4.8252131070618596</v>
      </c>
      <c r="BA20" s="50">
        <v>2.2126195759499718</v>
      </c>
      <c r="BB20" s="50">
        <v>2.3821106316202432</v>
      </c>
      <c r="BC20" s="50">
        <v>3.6540670641649799</v>
      </c>
      <c r="BD20" s="50">
        <v>2.8053179429042565</v>
      </c>
      <c r="BE20" s="50">
        <v>3.1999670813502137</v>
      </c>
      <c r="BF20" s="50">
        <v>3.5544487208512567</v>
      </c>
      <c r="BG20" s="50">
        <v>2.7699410105155167</v>
      </c>
      <c r="BH20" s="50">
        <v>4.3045387994143489</v>
      </c>
      <c r="BI20" s="50">
        <v>2.0604351587784793</v>
      </c>
      <c r="BJ20" s="50">
        <v>5.1985421062727797</v>
      </c>
      <c r="BK20" s="50">
        <v>1.9091707239205045</v>
      </c>
      <c r="BL20" s="50">
        <v>5.4378754347138791</v>
      </c>
      <c r="BM20" s="50">
        <v>2.0390824129141887</v>
      </c>
      <c r="BN20" s="50">
        <v>3.7679201381070331</v>
      </c>
      <c r="BO20" s="50">
        <v>4.3228875209848905</v>
      </c>
      <c r="BP20" s="50">
        <v>1.4330802695555744</v>
      </c>
      <c r="BQ20" s="50">
        <v>4.1914893617021276</v>
      </c>
      <c r="BR20" s="50">
        <v>1.6517435070352038</v>
      </c>
      <c r="BS20" s="50">
        <v>3.0685161832702814</v>
      </c>
      <c r="BT20" s="50">
        <v>3.8750940556809632</v>
      </c>
      <c r="BU20" s="50">
        <v>4.2702743556798426</v>
      </c>
      <c r="BV20" s="50">
        <v>3.931935581890003</v>
      </c>
      <c r="BW20" s="50">
        <v>5.0310339607407784</v>
      </c>
      <c r="BX20" s="50">
        <v>4.5532157085941947</v>
      </c>
      <c r="BY20" s="50">
        <v>2.3759781877412274</v>
      </c>
      <c r="BZ20" s="50">
        <v>3.7974791711172831</v>
      </c>
      <c r="CA20" s="50">
        <v>4.5477412214508499</v>
      </c>
      <c r="CB20" s="50">
        <v>2.5599968108007549</v>
      </c>
      <c r="CC20" s="50">
        <v>1.9112520365082424</v>
      </c>
      <c r="CD20" s="50">
        <v>3.0814322953817421</v>
      </c>
      <c r="CE20" s="50">
        <v>7.3311664860960635</v>
      </c>
      <c r="CF20" s="50">
        <v>3.2072198224345621</v>
      </c>
      <c r="CG20" s="21">
        <f t="shared" si="0"/>
        <v>1.3312491943463423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fitToPage="1"/>
  </sheetPr>
  <dimension ref="A1:S90"/>
  <sheetViews>
    <sheetView showGridLines="0" showRowColHeaders="0" tabSelected="1" zoomScaleNormal="100" workbookViewId="0">
      <pane xSplit="8" ySplit="5" topLeftCell="I6" activePane="bottomRight" state="frozen"/>
      <selection pane="topRight" activeCell="I1" sqref="I1"/>
      <selection pane="bottomLeft" activeCell="A6" sqref="A6"/>
      <selection pane="bottomRight" activeCell="D26" sqref="D26"/>
    </sheetView>
  </sheetViews>
  <sheetFormatPr defaultColWidth="9.1328125" defaultRowHeight="11.65" x14ac:dyDescent="0.35"/>
  <cols>
    <col min="1" max="1" width="4.265625" style="39" customWidth="1"/>
    <col min="2" max="2" width="2.86328125" style="8" customWidth="1"/>
    <col min="3" max="3" width="31.3984375" style="4" customWidth="1"/>
    <col min="4" max="4" width="19.265625" style="2" customWidth="1"/>
    <col min="5" max="5" width="4" style="8" customWidth="1"/>
    <col min="6" max="6" width="19.265625" style="2" customWidth="1"/>
    <col min="7" max="7" width="4" style="8" customWidth="1"/>
    <col min="8" max="8" width="19.265625" style="2" customWidth="1"/>
    <col min="9" max="9" width="17.3984375" style="8" customWidth="1"/>
    <col min="10" max="17" width="9.1328125" style="2"/>
    <col min="18" max="18" width="23.3984375" style="3" customWidth="1"/>
    <col min="19" max="16384" width="9.1328125" style="2"/>
  </cols>
  <sheetData>
    <row r="1" spans="1:19" ht="57" customHeight="1" x14ac:dyDescent="0.35">
      <c r="A1" s="66" t="s">
        <v>141</v>
      </c>
      <c r="B1" s="66"/>
      <c r="C1" s="66"/>
      <c r="D1" s="66"/>
      <c r="E1" s="66"/>
      <c r="F1" s="66"/>
      <c r="G1" s="66"/>
      <c r="H1" s="66"/>
      <c r="I1" s="3"/>
      <c r="J1" s="3"/>
      <c r="K1" s="3"/>
      <c r="L1" s="3"/>
      <c r="M1" s="3"/>
      <c r="N1" s="3"/>
      <c r="O1" s="3"/>
      <c r="P1" s="3"/>
      <c r="Q1" s="3"/>
      <c r="S1" s="3"/>
    </row>
    <row r="2" spans="1:19" x14ac:dyDescent="0.35">
      <c r="I2" s="3"/>
      <c r="J2" s="3"/>
      <c r="K2" s="3"/>
      <c r="L2" s="3"/>
      <c r="M2" s="3"/>
      <c r="N2" s="3"/>
      <c r="O2" s="3"/>
      <c r="P2" s="3"/>
      <c r="Q2" s="3"/>
      <c r="R2" s="5" t="s">
        <v>0</v>
      </c>
      <c r="S2" s="3"/>
    </row>
    <row r="3" spans="1:19" ht="13.5" x14ac:dyDescent="0.35">
      <c r="C3" s="6" t="s">
        <v>91</v>
      </c>
      <c r="D3" s="7">
        <v>28</v>
      </c>
      <c r="F3" s="7"/>
      <c r="H3" s="70" t="s">
        <v>134</v>
      </c>
      <c r="I3" s="3"/>
      <c r="J3" s="3"/>
      <c r="K3" s="3"/>
      <c r="L3" s="3"/>
      <c r="M3" s="3"/>
      <c r="N3" s="3"/>
      <c r="O3" s="3"/>
      <c r="P3" s="3"/>
      <c r="Q3" s="3"/>
      <c r="R3" s="5" t="s">
        <v>1</v>
      </c>
      <c r="S3" s="3"/>
    </row>
    <row r="4" spans="1:19" x14ac:dyDescent="0.35">
      <c r="H4" s="70"/>
      <c r="I4" s="3"/>
      <c r="J4" s="3"/>
      <c r="K4" s="3"/>
      <c r="L4" s="3"/>
      <c r="M4" s="3"/>
      <c r="N4" s="3"/>
      <c r="O4" s="3"/>
      <c r="P4" s="3"/>
      <c r="Q4" s="3"/>
      <c r="R4" s="5" t="s">
        <v>2</v>
      </c>
      <c r="S4" s="3"/>
    </row>
    <row r="5" spans="1:19" ht="13.5" customHeight="1" x14ac:dyDescent="0.45">
      <c r="A5" s="40"/>
      <c r="B5" s="41"/>
      <c r="C5" s="41"/>
      <c r="D5" s="45" t="s">
        <v>133</v>
      </c>
      <c r="E5" s="45"/>
      <c r="F5" s="45" t="s">
        <v>81</v>
      </c>
      <c r="G5" s="41"/>
      <c r="H5" s="70"/>
      <c r="I5" s="3"/>
      <c r="J5" s="3"/>
      <c r="K5" s="3"/>
      <c r="L5" s="3"/>
      <c r="M5" s="3"/>
      <c r="N5" s="3"/>
      <c r="O5" s="3"/>
      <c r="P5" s="3"/>
      <c r="Q5" s="3"/>
      <c r="R5" s="5" t="s">
        <v>3</v>
      </c>
      <c r="S5" s="3"/>
    </row>
    <row r="6" spans="1:19" ht="13.5" customHeight="1" x14ac:dyDescent="0.35">
      <c r="A6" s="40">
        <v>1</v>
      </c>
      <c r="B6" s="41"/>
      <c r="C6" s="67" t="s">
        <v>129</v>
      </c>
      <c r="D6" s="64">
        <f>VLOOKUP($A6,Data2!$A$5:$CF$21,4+$D$3)</f>
        <v>31.707317073170731</v>
      </c>
      <c r="E6" s="42"/>
      <c r="F6" s="65">
        <f>VLOOKUP($A7,Data2!$A$5:$CF$21,4+$D$3)</f>
        <v>13.873006319590731</v>
      </c>
      <c r="G6" s="41"/>
      <c r="H6" s="71">
        <f>(D6-F6)/F6*100</f>
        <v>128.55404475953651</v>
      </c>
      <c r="I6" s="3"/>
      <c r="J6" s="3"/>
      <c r="K6" s="3"/>
      <c r="L6" s="3"/>
      <c r="M6" s="3"/>
      <c r="N6" s="3"/>
      <c r="O6" s="3"/>
      <c r="P6" s="3"/>
      <c r="Q6" s="3"/>
      <c r="R6" s="5" t="s">
        <v>4</v>
      </c>
      <c r="S6" s="3"/>
    </row>
    <row r="7" spans="1:19" ht="13.5" customHeight="1" x14ac:dyDescent="0.35">
      <c r="A7" s="40">
        <v>2</v>
      </c>
      <c r="B7" s="41"/>
      <c r="C7" s="67"/>
      <c r="D7" s="64"/>
      <c r="E7" s="42"/>
      <c r="F7" s="65"/>
      <c r="G7" s="41"/>
      <c r="H7" s="71"/>
      <c r="I7" s="3"/>
      <c r="J7" s="3"/>
      <c r="K7" s="3"/>
      <c r="L7" s="3"/>
      <c r="M7" s="3"/>
      <c r="N7" s="3"/>
      <c r="O7" s="3"/>
      <c r="P7" s="3"/>
      <c r="Q7" s="3"/>
      <c r="R7" s="5" t="s">
        <v>5</v>
      </c>
      <c r="S7" s="3"/>
    </row>
    <row r="8" spans="1:19" ht="21" customHeight="1" x14ac:dyDescent="0.35">
      <c r="A8" s="40"/>
      <c r="B8" s="41"/>
      <c r="C8" s="43"/>
      <c r="D8" s="42"/>
      <c r="E8" s="42"/>
      <c r="F8" s="42"/>
      <c r="G8" s="41"/>
      <c r="H8" s="41"/>
      <c r="I8" s="3"/>
      <c r="J8" s="3"/>
      <c r="K8" s="3"/>
      <c r="L8" s="3"/>
      <c r="M8" s="3"/>
      <c r="N8" s="3"/>
      <c r="O8" s="3"/>
      <c r="P8" s="3"/>
      <c r="Q8" s="3"/>
      <c r="R8" s="5" t="s">
        <v>6</v>
      </c>
      <c r="S8" s="3"/>
    </row>
    <row r="9" spans="1:19" ht="13.5" customHeight="1" x14ac:dyDescent="0.35">
      <c r="A9" s="40">
        <v>3</v>
      </c>
      <c r="B9" s="41"/>
      <c r="C9" s="67" t="s">
        <v>138</v>
      </c>
      <c r="D9" s="64">
        <f>VLOOKUP($A9,Data2!$A$5:$CF$21,4+$D$3)</f>
        <v>6.5</v>
      </c>
      <c r="E9" s="42"/>
      <c r="F9" s="65">
        <f>VLOOKUP($A10,Data2!$A$5:$CF$21,4+$D$3)</f>
        <v>24.991536326088429</v>
      </c>
      <c r="G9" s="41"/>
      <c r="H9" s="71">
        <f>(D9-F9)/F9*100</f>
        <v>-73.991194798157679</v>
      </c>
      <c r="I9" s="3"/>
      <c r="J9" s="3"/>
      <c r="K9" s="3"/>
      <c r="L9" s="3"/>
      <c r="M9" s="3"/>
      <c r="N9" s="3"/>
      <c r="O9" s="3"/>
      <c r="P9" s="3"/>
      <c r="Q9" s="3"/>
      <c r="R9" s="5" t="s">
        <v>7</v>
      </c>
      <c r="S9" s="3"/>
    </row>
    <row r="10" spans="1:19" ht="13.5" customHeight="1" x14ac:dyDescent="0.35">
      <c r="A10" s="40">
        <v>4</v>
      </c>
      <c r="B10" s="41"/>
      <c r="C10" s="67"/>
      <c r="D10" s="64"/>
      <c r="E10" s="42"/>
      <c r="F10" s="65"/>
      <c r="G10" s="41"/>
      <c r="H10" s="71"/>
      <c r="I10" s="3"/>
      <c r="J10" s="3"/>
      <c r="K10" s="3"/>
      <c r="L10" s="3"/>
      <c r="M10" s="3"/>
      <c r="N10" s="3"/>
      <c r="O10" s="3"/>
      <c r="P10" s="3"/>
      <c r="Q10" s="3"/>
      <c r="R10" s="5" t="s">
        <v>8</v>
      </c>
      <c r="S10" s="3"/>
    </row>
    <row r="11" spans="1:19" ht="21" customHeight="1" x14ac:dyDescent="0.35">
      <c r="A11" s="40"/>
      <c r="B11" s="41"/>
      <c r="C11" s="43"/>
      <c r="D11" s="42"/>
      <c r="E11" s="42"/>
      <c r="F11" s="42"/>
      <c r="G11" s="41"/>
      <c r="H11" s="41"/>
      <c r="I11" s="3"/>
      <c r="J11" s="3"/>
      <c r="K11" s="3"/>
      <c r="L11" s="3"/>
      <c r="M11" s="3"/>
      <c r="N11" s="3"/>
      <c r="O11" s="3"/>
      <c r="P11" s="3"/>
      <c r="Q11" s="3"/>
      <c r="R11" s="5" t="s">
        <v>9</v>
      </c>
      <c r="S11" s="3"/>
    </row>
    <row r="12" spans="1:19" ht="13.5" customHeight="1" x14ac:dyDescent="0.35">
      <c r="A12" s="40">
        <v>5</v>
      </c>
      <c r="B12" s="41"/>
      <c r="C12" s="67" t="s">
        <v>132</v>
      </c>
      <c r="D12" s="64">
        <f>VLOOKUP($A12,Data2!$A$5:$CF$21,4+$D$3)</f>
        <v>10.404624277456648</v>
      </c>
      <c r="E12" s="42"/>
      <c r="F12" s="65">
        <f>VLOOKUP($A13,Data2!$A$5:$CF$21,4+$D$3)</f>
        <v>4.5635335984927776</v>
      </c>
      <c r="G12" s="41"/>
      <c r="H12" s="71">
        <f>(D12-F12)/F12*100</f>
        <v>127.99490905234133</v>
      </c>
      <c r="I12" s="3"/>
      <c r="J12" s="3"/>
      <c r="K12" s="3"/>
      <c r="L12" s="3"/>
      <c r="M12" s="3"/>
      <c r="N12" s="3"/>
      <c r="O12" s="3"/>
      <c r="P12" s="3"/>
      <c r="Q12" s="3"/>
      <c r="R12" s="5" t="s">
        <v>10</v>
      </c>
      <c r="S12" s="3"/>
    </row>
    <row r="13" spans="1:19" ht="13.5" customHeight="1" x14ac:dyDescent="0.35">
      <c r="A13" s="40">
        <v>6</v>
      </c>
      <c r="B13" s="41"/>
      <c r="C13" s="67"/>
      <c r="D13" s="64"/>
      <c r="E13" s="42"/>
      <c r="F13" s="65"/>
      <c r="G13" s="41"/>
      <c r="H13" s="71"/>
      <c r="I13" s="3"/>
      <c r="J13" s="3"/>
      <c r="K13" s="3"/>
      <c r="L13" s="3"/>
      <c r="M13" s="3"/>
      <c r="N13" s="3"/>
      <c r="O13" s="3"/>
      <c r="P13" s="3"/>
      <c r="Q13" s="3"/>
      <c r="R13" s="5" t="s">
        <v>11</v>
      </c>
      <c r="S13" s="3"/>
    </row>
    <row r="14" spans="1:19" ht="21" customHeight="1" x14ac:dyDescent="0.35">
      <c r="A14" s="40"/>
      <c r="B14" s="41"/>
      <c r="C14" s="43"/>
      <c r="D14" s="42"/>
      <c r="E14" s="42"/>
      <c r="F14" s="42"/>
      <c r="G14" s="41"/>
      <c r="H14" s="41"/>
      <c r="I14" s="3"/>
      <c r="J14" s="3"/>
      <c r="K14" s="3"/>
      <c r="L14" s="3"/>
      <c r="M14" s="3"/>
      <c r="N14" s="3"/>
      <c r="O14" s="3"/>
      <c r="P14" s="3"/>
      <c r="Q14" s="3"/>
      <c r="R14" s="5" t="s">
        <v>12</v>
      </c>
      <c r="S14" s="3"/>
    </row>
    <row r="15" spans="1:19" ht="13.5" customHeight="1" x14ac:dyDescent="0.35">
      <c r="A15" s="40">
        <v>7</v>
      </c>
      <c r="B15" s="41"/>
      <c r="C15" s="67" t="s">
        <v>130</v>
      </c>
      <c r="D15" s="68">
        <f>VLOOKUP($A15,Data2!$A$5:$CF$21,4+$D$3)</f>
        <v>524.84939759036149</v>
      </c>
      <c r="E15" s="44"/>
      <c r="F15" s="69">
        <f>VLOOKUP($A16,Data2!$A$5:$CF$21,4+$D$3)</f>
        <v>720.69855471438404</v>
      </c>
      <c r="G15" s="41"/>
      <c r="H15" s="71">
        <f>(D15-F15)/F15*100</f>
        <v>-27.1749063242729</v>
      </c>
      <c r="I15" s="3"/>
      <c r="J15" s="3"/>
      <c r="K15" s="3"/>
      <c r="L15" s="3"/>
      <c r="M15" s="3"/>
      <c r="N15" s="3"/>
      <c r="O15" s="3"/>
      <c r="P15" s="3"/>
      <c r="Q15" s="3"/>
      <c r="R15" s="5" t="s">
        <v>13</v>
      </c>
      <c r="S15" s="3"/>
    </row>
    <row r="16" spans="1:19" ht="13.5" customHeight="1" x14ac:dyDescent="0.35">
      <c r="A16" s="40">
        <v>8</v>
      </c>
      <c r="B16" s="41"/>
      <c r="C16" s="67"/>
      <c r="D16" s="68"/>
      <c r="E16" s="44"/>
      <c r="F16" s="69"/>
      <c r="G16" s="41"/>
      <c r="H16" s="71"/>
      <c r="I16" s="3"/>
      <c r="J16" s="3"/>
      <c r="K16" s="3"/>
      <c r="L16" s="3"/>
      <c r="M16" s="3"/>
      <c r="N16" s="3"/>
      <c r="O16" s="3"/>
      <c r="P16" s="3"/>
      <c r="Q16" s="3"/>
      <c r="R16" s="5" t="s">
        <v>15</v>
      </c>
      <c r="S16" s="3"/>
    </row>
    <row r="17" spans="1:19" ht="21" customHeight="1" x14ac:dyDescent="0.35">
      <c r="A17" s="40"/>
      <c r="B17" s="41"/>
      <c r="C17" s="43"/>
      <c r="D17" s="42"/>
      <c r="E17" s="42"/>
      <c r="F17" s="42"/>
      <c r="G17" s="41"/>
      <c r="H17" s="41"/>
      <c r="I17" s="3"/>
      <c r="J17" s="3"/>
      <c r="K17" s="3"/>
      <c r="L17" s="3"/>
      <c r="M17" s="3"/>
      <c r="N17" s="3"/>
      <c r="O17" s="3"/>
      <c r="P17" s="3"/>
      <c r="Q17" s="3"/>
      <c r="R17" s="5" t="s">
        <v>14</v>
      </c>
      <c r="S17" s="3"/>
    </row>
    <row r="18" spans="1:19" ht="13.5" customHeight="1" x14ac:dyDescent="0.35">
      <c r="A18" s="40">
        <v>9</v>
      </c>
      <c r="B18" s="41"/>
      <c r="C18" s="67" t="s">
        <v>136</v>
      </c>
      <c r="D18" s="64">
        <f>VLOOKUP($A18,Data2!$A$5:$CF$21,4+$D$3)</f>
        <v>44.657534246575345</v>
      </c>
      <c r="E18" s="42"/>
      <c r="F18" s="65">
        <f>VLOOKUP($A19,Data2!$A$5:$CF$21,4+$D$3)</f>
        <v>18.470943810963046</v>
      </c>
      <c r="G18" s="41"/>
      <c r="H18" s="71">
        <f>(D18-F18)/F18*100</f>
        <v>141.77180496900104</v>
      </c>
      <c r="I18" s="3"/>
      <c r="J18" s="3"/>
      <c r="K18" s="3"/>
      <c r="L18" s="3"/>
      <c r="M18" s="3"/>
      <c r="N18" s="3"/>
      <c r="O18" s="3"/>
      <c r="P18" s="3"/>
      <c r="Q18" s="3"/>
      <c r="R18" s="5" t="s">
        <v>16</v>
      </c>
      <c r="S18" s="3"/>
    </row>
    <row r="19" spans="1:19" ht="13.5" customHeight="1" x14ac:dyDescent="0.35">
      <c r="A19" s="40">
        <v>10</v>
      </c>
      <c r="B19" s="41"/>
      <c r="C19" s="67"/>
      <c r="D19" s="64"/>
      <c r="E19" s="42"/>
      <c r="F19" s="65"/>
      <c r="G19" s="41"/>
      <c r="H19" s="71"/>
      <c r="I19" s="3"/>
      <c r="J19" s="3"/>
      <c r="K19" s="3"/>
      <c r="L19" s="3"/>
      <c r="M19" s="3"/>
      <c r="N19" s="3"/>
      <c r="O19" s="3"/>
      <c r="P19" s="3"/>
      <c r="Q19" s="3"/>
      <c r="R19" s="5" t="s">
        <v>17</v>
      </c>
      <c r="S19" s="3"/>
    </row>
    <row r="20" spans="1:19" ht="21" customHeight="1" x14ac:dyDescent="0.35">
      <c r="A20" s="40"/>
      <c r="B20" s="41"/>
      <c r="C20" s="43"/>
      <c r="D20" s="42"/>
      <c r="E20" s="42"/>
      <c r="F20" s="42"/>
      <c r="G20" s="41"/>
      <c r="H20" s="41"/>
      <c r="I20" s="3"/>
      <c r="J20" s="3"/>
      <c r="K20" s="3"/>
      <c r="L20" s="3"/>
      <c r="M20" s="3"/>
      <c r="N20" s="3"/>
      <c r="O20" s="3"/>
      <c r="P20" s="3"/>
      <c r="Q20" s="3"/>
      <c r="R20" s="5" t="s">
        <v>18</v>
      </c>
      <c r="S20" s="3"/>
    </row>
    <row r="21" spans="1:19" ht="13.5" customHeight="1" x14ac:dyDescent="0.35">
      <c r="A21" s="40">
        <v>11</v>
      </c>
      <c r="B21" s="41"/>
      <c r="C21" s="67" t="s">
        <v>131</v>
      </c>
      <c r="D21" s="64">
        <f>VLOOKUP($A21,Data2!$A$5:$CF$21,4+$D$3)</f>
        <v>16.143497757847534</v>
      </c>
      <c r="E21" s="42"/>
      <c r="F21" s="65">
        <f>VLOOKUP($A22,Data2!$A$5:$CF$21,4+$D$3)</f>
        <v>7.0236220472440953</v>
      </c>
      <c r="G21" s="41"/>
      <c r="H21" s="71">
        <f>(D21-F21)/F21*100</f>
        <v>129.84576404110274</v>
      </c>
      <c r="I21" s="3"/>
      <c r="J21" s="3"/>
      <c r="K21" s="3"/>
      <c r="L21" s="3"/>
      <c r="M21" s="3"/>
      <c r="N21" s="3"/>
      <c r="O21" s="3"/>
      <c r="P21" s="3"/>
      <c r="Q21" s="3"/>
      <c r="R21" s="5" t="s">
        <v>19</v>
      </c>
      <c r="S21" s="3"/>
    </row>
    <row r="22" spans="1:19" ht="13.5" customHeight="1" x14ac:dyDescent="0.35">
      <c r="A22" s="40">
        <v>12</v>
      </c>
      <c r="B22" s="41"/>
      <c r="C22" s="67"/>
      <c r="D22" s="64"/>
      <c r="E22" s="42"/>
      <c r="F22" s="65"/>
      <c r="G22" s="41"/>
      <c r="H22" s="71"/>
      <c r="I22" s="3"/>
      <c r="J22" s="3"/>
      <c r="K22" s="3"/>
      <c r="L22" s="3"/>
      <c r="M22" s="3"/>
      <c r="N22" s="3"/>
      <c r="O22" s="3"/>
      <c r="P22" s="3"/>
      <c r="Q22" s="3"/>
      <c r="R22" s="5" t="s">
        <v>78</v>
      </c>
      <c r="S22" s="3"/>
    </row>
    <row r="23" spans="1:19" ht="21" customHeight="1" x14ac:dyDescent="0.35">
      <c r="A23" s="40"/>
      <c r="B23" s="41"/>
      <c r="C23" s="43"/>
      <c r="D23" s="42"/>
      <c r="E23" s="42"/>
      <c r="F23" s="42"/>
      <c r="G23" s="41"/>
      <c r="H23" s="41"/>
      <c r="I23" s="3"/>
      <c r="J23" s="3"/>
      <c r="K23" s="3"/>
      <c r="L23" s="3"/>
      <c r="M23" s="3"/>
      <c r="N23" s="3"/>
      <c r="O23" s="3"/>
      <c r="P23" s="3"/>
      <c r="Q23" s="3"/>
      <c r="R23" s="5" t="s">
        <v>20</v>
      </c>
      <c r="S23" s="3"/>
    </row>
    <row r="24" spans="1:19" ht="13.5" customHeight="1" x14ac:dyDescent="0.35">
      <c r="A24" s="40">
        <v>13</v>
      </c>
      <c r="B24" s="41"/>
      <c r="C24" s="67" t="s">
        <v>137</v>
      </c>
      <c r="D24" s="64">
        <f>VLOOKUP($A24,Data2!$A$5:$CF$21,4+$D$3)</f>
        <v>51.363636363636367</v>
      </c>
      <c r="E24" s="42"/>
      <c r="F24" s="65">
        <f>VLOOKUP($A25,Data2!$A$5:$CF$21,4+$D$3)</f>
        <v>20.394962793360047</v>
      </c>
      <c r="G24" s="41"/>
      <c r="H24" s="71">
        <f>(D24-F24)/F24*100</f>
        <v>151.8447171688822</v>
      </c>
      <c r="I24" s="3"/>
      <c r="J24" s="3"/>
      <c r="K24" s="3"/>
      <c r="L24" s="3"/>
      <c r="M24" s="3"/>
      <c r="N24" s="3"/>
      <c r="O24" s="3"/>
      <c r="P24" s="3"/>
      <c r="Q24" s="3"/>
      <c r="R24" s="5" t="s">
        <v>21</v>
      </c>
      <c r="S24" s="3"/>
    </row>
    <row r="25" spans="1:19" ht="13.5" customHeight="1" x14ac:dyDescent="0.35">
      <c r="A25" s="40">
        <v>14</v>
      </c>
      <c r="B25" s="41"/>
      <c r="C25" s="67"/>
      <c r="D25" s="64"/>
      <c r="E25" s="42"/>
      <c r="F25" s="65"/>
      <c r="G25" s="41"/>
      <c r="H25" s="71"/>
      <c r="I25" s="3"/>
      <c r="J25" s="3"/>
      <c r="K25" s="3"/>
      <c r="L25" s="3"/>
      <c r="M25" s="3"/>
      <c r="N25" s="3"/>
      <c r="O25" s="3"/>
      <c r="P25" s="3"/>
      <c r="Q25" s="3"/>
      <c r="R25" s="5" t="s">
        <v>22</v>
      </c>
      <c r="S25" s="3"/>
    </row>
    <row r="26" spans="1:19" ht="21" customHeight="1" x14ac:dyDescent="0.35">
      <c r="A26" s="40"/>
      <c r="B26" s="41"/>
      <c r="C26" s="43"/>
      <c r="D26" s="42"/>
      <c r="E26" s="42"/>
      <c r="F26" s="42"/>
      <c r="G26" s="41"/>
      <c r="H26" s="41"/>
      <c r="I26" s="3"/>
      <c r="J26" s="3"/>
      <c r="K26" s="3"/>
      <c r="L26" s="3"/>
      <c r="M26" s="3"/>
      <c r="N26" s="3"/>
      <c r="O26" s="3"/>
      <c r="P26" s="3"/>
      <c r="Q26" s="3"/>
      <c r="R26" s="5" t="s">
        <v>23</v>
      </c>
      <c r="S26" s="3"/>
    </row>
    <row r="27" spans="1:19" ht="13.5" customHeight="1" x14ac:dyDescent="0.35">
      <c r="A27" s="40">
        <v>15</v>
      </c>
      <c r="B27" s="41"/>
      <c r="C27" s="67" t="s">
        <v>97</v>
      </c>
      <c r="D27" s="64">
        <f>VLOOKUP($A27,Data2!$A$5:$CF$21,4+$D$3)</f>
        <v>10.808179162609543</v>
      </c>
      <c r="E27" s="42"/>
      <c r="F27" s="65">
        <f>VLOOKUP($A28,Data2!$A$5:$CF$21,4+$D$3)</f>
        <v>4.7765946860384112</v>
      </c>
      <c r="G27" s="41"/>
      <c r="H27" s="71">
        <f>(D27-F27)/F27*100</f>
        <v>126.27373417721523</v>
      </c>
      <c r="I27" s="3"/>
      <c r="J27" s="3"/>
      <c r="K27" s="3"/>
      <c r="L27" s="3"/>
      <c r="M27" s="3"/>
      <c r="N27" s="3"/>
      <c r="O27" s="3"/>
      <c r="P27" s="3"/>
      <c r="Q27" s="3"/>
      <c r="R27" s="5" t="s">
        <v>24</v>
      </c>
      <c r="S27" s="3"/>
    </row>
    <row r="28" spans="1:19" ht="13.5" customHeight="1" x14ac:dyDescent="0.35">
      <c r="A28" s="40">
        <v>16</v>
      </c>
      <c r="B28" s="41"/>
      <c r="C28" s="67"/>
      <c r="D28" s="64"/>
      <c r="E28" s="42"/>
      <c r="F28" s="65"/>
      <c r="G28" s="41"/>
      <c r="H28" s="71"/>
      <c r="I28" s="3"/>
      <c r="J28" s="3"/>
      <c r="K28" s="3"/>
      <c r="L28" s="3"/>
      <c r="M28" s="3"/>
      <c r="N28" s="3"/>
      <c r="O28" s="3"/>
      <c r="P28" s="3"/>
      <c r="Q28" s="3"/>
      <c r="R28" s="5" t="s">
        <v>25</v>
      </c>
      <c r="S28" s="3"/>
    </row>
    <row r="29" spans="1:19" ht="13.5" customHeight="1" x14ac:dyDescent="0.35">
      <c r="A29" s="40"/>
      <c r="B29" s="41"/>
      <c r="C29" s="41"/>
      <c r="D29" s="41"/>
      <c r="E29" s="41"/>
      <c r="F29" s="41"/>
      <c r="G29" s="41"/>
      <c r="H29" s="41"/>
      <c r="I29" s="3"/>
      <c r="J29" s="3"/>
      <c r="K29" s="3"/>
      <c r="L29" s="3"/>
      <c r="M29" s="3"/>
      <c r="N29" s="3"/>
      <c r="O29" s="3"/>
      <c r="P29" s="3"/>
      <c r="Q29" s="3"/>
      <c r="R29" s="5" t="s">
        <v>26</v>
      </c>
      <c r="S29" s="3"/>
    </row>
    <row r="30" spans="1:19" ht="13.5" customHeight="1" x14ac:dyDescent="0.35">
      <c r="A30" s="40"/>
      <c r="B30" s="41"/>
      <c r="C30" s="41"/>
      <c r="D30" s="41"/>
      <c r="E30" s="41"/>
      <c r="F30" s="41"/>
      <c r="G30" s="41"/>
      <c r="H30" s="41"/>
      <c r="I30" s="3"/>
      <c r="J30" s="3"/>
      <c r="K30" s="3"/>
      <c r="L30" s="3"/>
      <c r="M30" s="3"/>
      <c r="N30" s="3"/>
      <c r="O30" s="3"/>
      <c r="P30" s="3"/>
      <c r="Q30" s="3"/>
      <c r="R30" s="5" t="s">
        <v>27</v>
      </c>
      <c r="S30" s="3"/>
    </row>
    <row r="31" spans="1:19" ht="13.5" customHeight="1" x14ac:dyDescent="0.35">
      <c r="A31" s="40"/>
      <c r="B31" s="41"/>
      <c r="C31" s="41"/>
      <c r="D31" s="41"/>
      <c r="E31" s="41"/>
      <c r="F31" s="41"/>
      <c r="G31" s="41"/>
      <c r="H31" s="41"/>
      <c r="I31" s="3"/>
      <c r="J31" s="3"/>
      <c r="K31" s="3"/>
      <c r="L31" s="3"/>
      <c r="M31" s="3"/>
      <c r="N31" s="3"/>
      <c r="O31" s="3"/>
      <c r="P31" s="3"/>
      <c r="Q31" s="3"/>
      <c r="R31" s="5" t="s">
        <v>28</v>
      </c>
      <c r="S31" s="3"/>
    </row>
    <row r="32" spans="1:19" ht="13.5" customHeight="1" x14ac:dyDescent="0.35">
      <c r="A32" s="40"/>
      <c r="B32" s="41"/>
      <c r="C32" s="41"/>
      <c r="D32" s="41"/>
      <c r="E32" s="41"/>
      <c r="F32" s="41"/>
      <c r="G32" s="41"/>
      <c r="H32" s="41"/>
      <c r="I32" s="3"/>
      <c r="J32" s="3"/>
      <c r="K32" s="3"/>
      <c r="L32" s="3"/>
      <c r="M32" s="3"/>
      <c r="N32" s="3"/>
      <c r="O32" s="3"/>
      <c r="P32" s="3"/>
      <c r="Q32" s="3"/>
      <c r="R32" s="5" t="s">
        <v>29</v>
      </c>
      <c r="S32" s="3"/>
    </row>
    <row r="33" spans="1:19" ht="13.5" customHeight="1" x14ac:dyDescent="0.35">
      <c r="A33" s="40"/>
      <c r="B33" s="41"/>
      <c r="C33" s="41"/>
      <c r="D33" s="41"/>
      <c r="E33" s="41"/>
      <c r="F33" s="41"/>
      <c r="G33" s="41"/>
      <c r="H33" s="41"/>
      <c r="I33" s="3"/>
      <c r="J33" s="3"/>
      <c r="K33" s="3"/>
      <c r="L33" s="3"/>
      <c r="M33" s="3"/>
      <c r="N33" s="3"/>
      <c r="O33" s="3"/>
      <c r="P33" s="3"/>
      <c r="Q33" s="3"/>
      <c r="R33" s="5" t="s">
        <v>30</v>
      </c>
      <c r="S33" s="3"/>
    </row>
    <row r="34" spans="1:19" ht="13.5" customHeight="1" x14ac:dyDescent="0.35">
      <c r="A34" s="40"/>
      <c r="B34" s="41"/>
      <c r="C34" s="41"/>
      <c r="D34" s="41"/>
      <c r="E34" s="41"/>
      <c r="F34" s="41"/>
      <c r="G34" s="41"/>
      <c r="H34" s="41"/>
      <c r="I34" s="3"/>
      <c r="J34" s="3"/>
      <c r="K34" s="3"/>
      <c r="L34" s="3"/>
      <c r="M34" s="3"/>
      <c r="N34" s="3"/>
      <c r="O34" s="3"/>
      <c r="P34" s="3"/>
      <c r="Q34" s="3"/>
      <c r="R34" s="5" t="s">
        <v>31</v>
      </c>
      <c r="S34" s="3"/>
    </row>
    <row r="35" spans="1:19" ht="13.5" customHeight="1" x14ac:dyDescent="0.35">
      <c r="A35" s="40"/>
      <c r="B35" s="41"/>
      <c r="C35" s="41"/>
      <c r="D35" s="41"/>
      <c r="E35" s="41"/>
      <c r="F35" s="41"/>
      <c r="G35" s="41"/>
      <c r="H35" s="41"/>
      <c r="I35" s="3"/>
      <c r="J35" s="3"/>
      <c r="K35" s="3"/>
      <c r="L35" s="3"/>
      <c r="M35" s="3"/>
      <c r="N35" s="3"/>
      <c r="O35" s="3"/>
      <c r="P35" s="3"/>
      <c r="Q35" s="3"/>
      <c r="R35" s="5" t="s">
        <v>32</v>
      </c>
      <c r="S35" s="3"/>
    </row>
    <row r="36" spans="1:19" ht="13.5" customHeight="1" x14ac:dyDescent="0.35">
      <c r="A36" s="40"/>
      <c r="B36" s="41"/>
      <c r="C36" s="41"/>
      <c r="D36" s="41"/>
      <c r="E36" s="41"/>
      <c r="F36" s="41"/>
      <c r="G36" s="41"/>
      <c r="H36" s="41"/>
      <c r="I36" s="3"/>
      <c r="J36" s="3"/>
      <c r="K36" s="3"/>
      <c r="L36" s="3"/>
      <c r="M36" s="3"/>
      <c r="N36" s="3"/>
      <c r="O36" s="3"/>
      <c r="P36" s="3"/>
      <c r="Q36" s="3"/>
      <c r="R36" s="5" t="s">
        <v>33</v>
      </c>
      <c r="S36" s="3"/>
    </row>
    <row r="37" spans="1:19" ht="13.5" customHeight="1" x14ac:dyDescent="0.35">
      <c r="A37" s="40"/>
      <c r="B37" s="41"/>
      <c r="C37" s="41"/>
      <c r="D37" s="41"/>
      <c r="E37" s="41"/>
      <c r="F37" s="41"/>
      <c r="G37" s="41"/>
      <c r="H37" s="41"/>
      <c r="I37" s="3"/>
      <c r="J37" s="3"/>
      <c r="K37" s="3"/>
      <c r="L37" s="3"/>
      <c r="M37" s="3"/>
      <c r="N37" s="3"/>
      <c r="O37" s="3"/>
      <c r="P37" s="3"/>
      <c r="Q37" s="3"/>
      <c r="R37" s="5" t="s">
        <v>34</v>
      </c>
      <c r="S37" s="3"/>
    </row>
    <row r="38" spans="1:19" ht="13.5" customHeight="1" x14ac:dyDescent="0.35">
      <c r="A38" s="40"/>
      <c r="B38" s="41"/>
      <c r="C38" s="41"/>
      <c r="D38" s="41"/>
      <c r="E38" s="41"/>
      <c r="F38" s="41"/>
      <c r="G38" s="41"/>
      <c r="H38" s="41"/>
      <c r="I38" s="3"/>
      <c r="J38" s="3"/>
      <c r="K38" s="3"/>
      <c r="L38" s="3"/>
      <c r="M38" s="3"/>
      <c r="N38" s="3"/>
      <c r="O38" s="3"/>
      <c r="P38" s="3"/>
      <c r="Q38" s="3"/>
      <c r="R38" s="5" t="s">
        <v>35</v>
      </c>
      <c r="S38" s="3"/>
    </row>
    <row r="39" spans="1:19" ht="13.5" customHeight="1" x14ac:dyDescent="0.35">
      <c r="A39" s="40"/>
      <c r="B39" s="41"/>
      <c r="C39" s="41"/>
      <c r="D39" s="41"/>
      <c r="E39" s="41"/>
      <c r="F39" s="41"/>
      <c r="G39" s="41"/>
      <c r="H39" s="41"/>
      <c r="I39" s="3"/>
      <c r="J39" s="3"/>
      <c r="K39" s="3"/>
      <c r="L39" s="3"/>
      <c r="M39" s="3"/>
      <c r="N39" s="3"/>
      <c r="O39" s="3"/>
      <c r="P39" s="3"/>
      <c r="Q39" s="3"/>
      <c r="R39" s="5" t="s">
        <v>36</v>
      </c>
      <c r="S39" s="3"/>
    </row>
    <row r="40" spans="1:19" ht="13.5" customHeight="1" x14ac:dyDescent="0.35">
      <c r="A40" s="40"/>
      <c r="B40" s="41"/>
      <c r="C40" s="41"/>
      <c r="D40" s="41"/>
      <c r="E40" s="41"/>
      <c r="F40" s="41"/>
      <c r="G40" s="41"/>
      <c r="H40" s="41"/>
      <c r="I40" s="3"/>
      <c r="J40" s="3"/>
      <c r="K40" s="3"/>
      <c r="L40" s="3"/>
      <c r="M40" s="3"/>
      <c r="N40" s="3"/>
      <c r="O40" s="3"/>
      <c r="P40" s="3"/>
      <c r="Q40" s="3"/>
      <c r="R40" s="5" t="s">
        <v>37</v>
      </c>
      <c r="S40" s="3"/>
    </row>
    <row r="41" spans="1:19" ht="13.5" customHeight="1" x14ac:dyDescent="0.35">
      <c r="A41" s="40"/>
      <c r="B41" s="41"/>
      <c r="C41" s="41"/>
      <c r="D41" s="41"/>
      <c r="E41" s="41"/>
      <c r="F41" s="41"/>
      <c r="G41" s="41"/>
      <c r="H41" s="41"/>
      <c r="I41" s="3"/>
      <c r="J41" s="3"/>
      <c r="K41" s="3"/>
      <c r="L41" s="3"/>
      <c r="M41" s="3"/>
      <c r="N41" s="3"/>
      <c r="O41" s="3"/>
      <c r="P41" s="3"/>
      <c r="Q41" s="3"/>
      <c r="R41" s="5" t="s">
        <v>38</v>
      </c>
      <c r="S41" s="3"/>
    </row>
    <row r="42" spans="1:19" ht="13.5" customHeight="1" x14ac:dyDescent="0.35">
      <c r="A42" s="40"/>
      <c r="B42" s="41"/>
      <c r="C42" s="41"/>
      <c r="D42" s="41"/>
      <c r="E42" s="41"/>
      <c r="F42" s="41"/>
      <c r="G42" s="41"/>
      <c r="H42" s="41"/>
      <c r="I42" s="3"/>
      <c r="J42" s="3"/>
      <c r="K42" s="3"/>
      <c r="L42" s="3"/>
      <c r="M42" s="3"/>
      <c r="N42" s="3"/>
      <c r="O42" s="3"/>
      <c r="P42" s="3"/>
      <c r="Q42" s="3"/>
      <c r="R42" s="5" t="s">
        <v>39</v>
      </c>
      <c r="S42" s="3"/>
    </row>
    <row r="43" spans="1:19" ht="13.5" customHeight="1" x14ac:dyDescent="0.35">
      <c r="A43" s="40"/>
      <c r="B43" s="41"/>
      <c r="C43" s="41"/>
      <c r="D43" s="41"/>
      <c r="E43" s="41"/>
      <c r="F43" s="41"/>
      <c r="G43" s="41"/>
      <c r="H43" s="41"/>
      <c r="I43" s="3"/>
      <c r="J43" s="3"/>
      <c r="K43" s="3"/>
      <c r="L43" s="3"/>
      <c r="M43" s="3"/>
      <c r="N43" s="3"/>
      <c r="O43" s="3"/>
      <c r="P43" s="3"/>
      <c r="Q43" s="3"/>
      <c r="R43" s="5" t="s">
        <v>40</v>
      </c>
      <c r="S43" s="3"/>
    </row>
    <row r="44" spans="1:19" ht="13.5" customHeight="1" x14ac:dyDescent="0.35">
      <c r="A44" s="40"/>
      <c r="B44" s="41"/>
      <c r="C44" s="41"/>
      <c r="D44" s="41"/>
      <c r="E44" s="41"/>
      <c r="F44" s="41"/>
      <c r="G44" s="41"/>
      <c r="H44" s="41"/>
      <c r="I44" s="3"/>
      <c r="J44" s="3"/>
      <c r="K44" s="3"/>
      <c r="L44" s="3"/>
      <c r="M44" s="3"/>
      <c r="N44" s="3"/>
      <c r="O44" s="3"/>
      <c r="P44" s="3"/>
      <c r="Q44" s="3"/>
      <c r="R44" s="5" t="s">
        <v>41</v>
      </c>
      <c r="S44" s="3"/>
    </row>
    <row r="45" spans="1:19" ht="13.5" customHeight="1" x14ac:dyDescent="0.35">
      <c r="A45" s="40"/>
      <c r="B45" s="41"/>
      <c r="C45" s="41"/>
      <c r="D45" s="41"/>
      <c r="E45" s="41"/>
      <c r="F45" s="41"/>
      <c r="G45" s="41"/>
      <c r="H45" s="41"/>
      <c r="I45" s="3"/>
      <c r="J45" s="3"/>
      <c r="K45" s="3"/>
      <c r="L45" s="3"/>
      <c r="M45" s="3"/>
      <c r="N45" s="3"/>
      <c r="O45" s="3"/>
      <c r="P45" s="3"/>
      <c r="Q45" s="3"/>
      <c r="R45" s="5" t="s">
        <v>42</v>
      </c>
      <c r="S45" s="3"/>
    </row>
    <row r="46" spans="1:19" ht="13.5" customHeight="1" x14ac:dyDescent="0.35">
      <c r="A46" s="40"/>
      <c r="B46" s="41"/>
      <c r="C46" s="41"/>
      <c r="D46" s="41"/>
      <c r="E46" s="41"/>
      <c r="F46" s="41"/>
      <c r="G46" s="41"/>
      <c r="H46" s="41"/>
      <c r="I46" s="3"/>
      <c r="J46" s="3"/>
      <c r="K46" s="3"/>
      <c r="L46" s="3"/>
      <c r="M46" s="3"/>
      <c r="N46" s="3"/>
      <c r="O46" s="3"/>
      <c r="P46" s="3"/>
      <c r="Q46" s="3"/>
      <c r="R46" s="5" t="s">
        <v>43</v>
      </c>
      <c r="S46" s="3"/>
    </row>
    <row r="47" spans="1:19" ht="13.5" customHeight="1" x14ac:dyDescent="0.35">
      <c r="A47" s="40"/>
      <c r="B47" s="41"/>
      <c r="C47" s="41"/>
      <c r="D47" s="41"/>
      <c r="E47" s="41"/>
      <c r="F47" s="41"/>
      <c r="G47" s="41"/>
      <c r="H47" s="41"/>
      <c r="I47" s="3"/>
      <c r="J47" s="3"/>
      <c r="K47" s="3"/>
      <c r="L47" s="3"/>
      <c r="M47" s="3"/>
      <c r="N47" s="3"/>
      <c r="O47" s="3"/>
      <c r="P47" s="3"/>
      <c r="Q47" s="3"/>
      <c r="R47" s="5" t="s">
        <v>44</v>
      </c>
      <c r="S47" s="3"/>
    </row>
    <row r="48" spans="1:19" ht="13.5" customHeight="1" x14ac:dyDescent="0.35">
      <c r="A48" s="40"/>
      <c r="B48" s="41"/>
      <c r="C48" s="41"/>
      <c r="D48" s="41"/>
      <c r="E48" s="41"/>
      <c r="F48" s="41"/>
      <c r="G48" s="41"/>
      <c r="H48" s="41"/>
      <c r="I48" s="3"/>
      <c r="J48" s="3"/>
      <c r="K48" s="3"/>
      <c r="L48" s="3"/>
      <c r="M48" s="3"/>
      <c r="N48" s="3"/>
      <c r="O48" s="9"/>
      <c r="P48" s="3"/>
      <c r="Q48" s="3"/>
      <c r="R48" s="5" t="s">
        <v>45</v>
      </c>
      <c r="S48" s="3"/>
    </row>
    <row r="49" spans="1:19" ht="13.5" customHeight="1" x14ac:dyDescent="0.35">
      <c r="A49" s="40"/>
      <c r="B49" s="41"/>
      <c r="C49" s="41"/>
      <c r="D49" s="41"/>
      <c r="E49" s="41"/>
      <c r="F49" s="41"/>
      <c r="G49" s="41"/>
      <c r="H49" s="41"/>
      <c r="I49" s="3"/>
      <c r="J49" s="3"/>
      <c r="K49" s="3"/>
      <c r="L49" s="3"/>
      <c r="M49" s="3"/>
      <c r="N49" s="3"/>
      <c r="O49" s="3"/>
      <c r="P49" s="3"/>
      <c r="Q49" s="3"/>
      <c r="R49" s="5" t="s">
        <v>46</v>
      </c>
      <c r="S49" s="3"/>
    </row>
    <row r="50" spans="1:19" ht="13.5" customHeight="1" x14ac:dyDescent="0.35">
      <c r="A50" s="40"/>
      <c r="B50" s="41"/>
      <c r="C50" s="41"/>
      <c r="D50" s="41"/>
      <c r="E50" s="41"/>
      <c r="F50" s="41"/>
      <c r="G50" s="41"/>
      <c r="H50" s="41"/>
      <c r="I50" s="3"/>
      <c r="J50" s="3"/>
      <c r="K50" s="3"/>
      <c r="L50" s="3"/>
      <c r="M50" s="3"/>
      <c r="N50" s="3"/>
      <c r="O50" s="3"/>
      <c r="P50" s="3"/>
      <c r="Q50" s="3"/>
      <c r="R50" s="5" t="s">
        <v>47</v>
      </c>
      <c r="S50" s="3"/>
    </row>
    <row r="51" spans="1:19" ht="13.5" customHeight="1" x14ac:dyDescent="0.35">
      <c r="A51" s="40"/>
      <c r="B51" s="41"/>
      <c r="C51" s="41"/>
      <c r="D51" s="41"/>
      <c r="E51" s="41"/>
      <c r="F51" s="41"/>
      <c r="G51" s="41"/>
      <c r="H51" s="41"/>
      <c r="I51" s="3"/>
      <c r="J51" s="3"/>
      <c r="K51" s="3"/>
      <c r="L51" s="3"/>
      <c r="M51" s="3"/>
      <c r="N51" s="3"/>
      <c r="O51" s="3"/>
      <c r="P51" s="3"/>
      <c r="Q51" s="3"/>
      <c r="R51" s="5" t="s">
        <v>48</v>
      </c>
      <c r="S51" s="3"/>
    </row>
    <row r="52" spans="1:19" ht="13.5" customHeight="1" x14ac:dyDescent="0.35">
      <c r="A52" s="40"/>
      <c r="B52" s="41"/>
      <c r="C52" s="41"/>
      <c r="D52" s="41"/>
      <c r="E52" s="41"/>
      <c r="F52" s="41"/>
      <c r="G52" s="41"/>
      <c r="H52" s="41"/>
      <c r="I52" s="3"/>
      <c r="J52" s="3"/>
      <c r="K52" s="3"/>
      <c r="L52" s="3"/>
      <c r="M52" s="3"/>
      <c r="N52" s="3"/>
      <c r="O52" s="3"/>
      <c r="P52" s="3"/>
      <c r="Q52" s="3"/>
      <c r="R52" s="5" t="s">
        <v>49</v>
      </c>
      <c r="S52" s="3"/>
    </row>
    <row r="53" spans="1:19" ht="13.5" customHeight="1" x14ac:dyDescent="0.35">
      <c r="A53" s="40"/>
      <c r="B53" s="41"/>
      <c r="C53" s="41"/>
      <c r="D53" s="41"/>
      <c r="E53" s="41"/>
      <c r="F53" s="41"/>
      <c r="G53" s="41"/>
      <c r="H53" s="41"/>
      <c r="I53" s="3"/>
      <c r="J53" s="3"/>
      <c r="K53" s="3"/>
      <c r="L53" s="3"/>
      <c r="M53" s="3"/>
      <c r="N53" s="3"/>
      <c r="O53" s="3"/>
      <c r="P53" s="3"/>
      <c r="Q53" s="3"/>
      <c r="R53" s="5" t="s">
        <v>50</v>
      </c>
      <c r="S53" s="3"/>
    </row>
    <row r="54" spans="1:19" ht="13.5" customHeight="1" x14ac:dyDescent="0.35">
      <c r="A54" s="40"/>
      <c r="B54" s="41"/>
      <c r="C54" s="41"/>
      <c r="D54" s="41"/>
      <c r="E54" s="41"/>
      <c r="F54" s="41"/>
      <c r="G54" s="41"/>
      <c r="H54" s="41"/>
      <c r="I54" s="3"/>
      <c r="J54" s="3"/>
      <c r="K54" s="3"/>
      <c r="L54" s="3"/>
      <c r="M54" s="3"/>
      <c r="N54" s="3"/>
      <c r="O54" s="3"/>
      <c r="P54" s="3"/>
      <c r="Q54" s="3"/>
      <c r="R54" s="5" t="s">
        <v>51</v>
      </c>
      <c r="S54" s="3"/>
    </row>
    <row r="55" spans="1:19" ht="13.5" customHeight="1" x14ac:dyDescent="0.35">
      <c r="A55" s="40"/>
      <c r="B55" s="41"/>
      <c r="C55" s="41"/>
      <c r="D55" s="41"/>
      <c r="E55" s="41"/>
      <c r="F55" s="41"/>
      <c r="G55" s="41"/>
      <c r="H55" s="41"/>
      <c r="I55" s="3"/>
      <c r="J55" s="3"/>
      <c r="K55" s="3"/>
      <c r="L55" s="3"/>
      <c r="M55" s="3"/>
      <c r="N55" s="3"/>
      <c r="O55" s="3"/>
      <c r="P55" s="3"/>
      <c r="Q55" s="3"/>
      <c r="R55" s="5" t="s">
        <v>52</v>
      </c>
      <c r="S55" s="3"/>
    </row>
    <row r="56" spans="1:19" ht="13.5" customHeight="1" x14ac:dyDescent="0.35">
      <c r="A56" s="40"/>
      <c r="B56" s="41"/>
      <c r="C56" s="41"/>
      <c r="D56" s="41"/>
      <c r="E56" s="41"/>
      <c r="F56" s="41"/>
      <c r="G56" s="41"/>
      <c r="H56" s="41"/>
      <c r="I56" s="3"/>
      <c r="J56" s="3"/>
      <c r="K56" s="3"/>
      <c r="L56" s="3"/>
      <c r="M56" s="3"/>
      <c r="N56" s="3"/>
      <c r="O56" s="3"/>
      <c r="P56" s="3"/>
      <c r="Q56" s="3"/>
      <c r="R56" s="5" t="s">
        <v>53</v>
      </c>
      <c r="S56" s="3"/>
    </row>
    <row r="57" spans="1:19" ht="13.5" customHeight="1" x14ac:dyDescent="0.35">
      <c r="A57" s="40"/>
      <c r="B57" s="41"/>
      <c r="C57" s="41"/>
      <c r="D57" s="41"/>
      <c r="E57" s="41"/>
      <c r="F57" s="41"/>
      <c r="G57" s="41"/>
      <c r="H57" s="41"/>
      <c r="I57" s="3"/>
      <c r="J57" s="3"/>
      <c r="K57" s="3"/>
      <c r="L57" s="3"/>
      <c r="M57" s="3"/>
      <c r="N57" s="3"/>
      <c r="O57" s="3"/>
      <c r="P57" s="3"/>
      <c r="Q57" s="3"/>
      <c r="R57" s="5" t="s">
        <v>54</v>
      </c>
      <c r="S57" s="3"/>
    </row>
    <row r="58" spans="1:19" ht="13.5" customHeight="1" x14ac:dyDescent="0.35">
      <c r="A58" s="40"/>
      <c r="B58" s="41"/>
      <c r="C58" s="41"/>
      <c r="D58" s="41"/>
      <c r="E58" s="41"/>
      <c r="F58" s="41"/>
      <c r="G58" s="41"/>
      <c r="H58" s="41"/>
      <c r="I58" s="3"/>
      <c r="J58" s="3"/>
      <c r="K58" s="3"/>
      <c r="L58" s="3"/>
      <c r="M58" s="3"/>
      <c r="N58" s="3"/>
      <c r="O58" s="3"/>
      <c r="P58" s="3"/>
      <c r="Q58" s="3"/>
      <c r="R58" s="5" t="s">
        <v>55</v>
      </c>
      <c r="S58" s="3"/>
    </row>
    <row r="59" spans="1:19" ht="13.5" customHeight="1" x14ac:dyDescent="0.35">
      <c r="A59" s="40"/>
      <c r="B59" s="41"/>
      <c r="C59" s="41"/>
      <c r="D59" s="41"/>
      <c r="E59" s="41"/>
      <c r="F59" s="41"/>
      <c r="G59" s="41"/>
      <c r="H59" s="41"/>
      <c r="I59" s="3"/>
      <c r="J59" s="3"/>
      <c r="K59" s="3"/>
      <c r="L59" s="3"/>
      <c r="M59" s="3"/>
      <c r="N59" s="3"/>
      <c r="O59" s="3"/>
      <c r="P59" s="3"/>
      <c r="Q59" s="3"/>
      <c r="R59" s="5" t="s">
        <v>56</v>
      </c>
      <c r="S59" s="3"/>
    </row>
    <row r="60" spans="1:19" ht="13.5" customHeight="1" x14ac:dyDescent="0.35">
      <c r="A60" s="40"/>
      <c r="B60" s="41"/>
      <c r="C60" s="41"/>
      <c r="D60" s="41"/>
      <c r="E60" s="41"/>
      <c r="F60" s="41"/>
      <c r="G60" s="41"/>
      <c r="H60" s="41"/>
      <c r="I60" s="3"/>
      <c r="J60" s="3"/>
      <c r="K60" s="3"/>
      <c r="L60" s="3"/>
      <c r="M60" s="3"/>
      <c r="N60" s="3"/>
      <c r="O60" s="3"/>
      <c r="P60" s="3"/>
      <c r="Q60" s="3"/>
      <c r="R60" s="5" t="s">
        <v>57</v>
      </c>
      <c r="S60" s="3"/>
    </row>
    <row r="61" spans="1:19" ht="13.5" customHeight="1" x14ac:dyDescent="0.35">
      <c r="A61" s="40"/>
      <c r="B61" s="41"/>
      <c r="C61" s="41"/>
      <c r="D61" s="41"/>
      <c r="E61" s="41"/>
      <c r="F61" s="41"/>
      <c r="G61" s="41"/>
      <c r="H61" s="41"/>
      <c r="I61" s="3"/>
      <c r="J61" s="3"/>
      <c r="K61" s="3"/>
      <c r="L61" s="3"/>
      <c r="M61" s="3"/>
      <c r="N61" s="3"/>
      <c r="O61" s="3"/>
      <c r="P61" s="3"/>
      <c r="Q61" s="3"/>
      <c r="R61" s="5" t="s">
        <v>58</v>
      </c>
      <c r="S61" s="3"/>
    </row>
    <row r="62" spans="1:19" ht="13.5" customHeight="1" x14ac:dyDescent="0.35">
      <c r="A62" s="40"/>
      <c r="B62" s="41"/>
      <c r="C62" s="41"/>
      <c r="D62" s="41"/>
      <c r="E62" s="41"/>
      <c r="F62" s="41"/>
      <c r="G62" s="41"/>
      <c r="H62" s="41"/>
      <c r="I62" s="3"/>
      <c r="J62" s="3"/>
      <c r="K62" s="3"/>
      <c r="L62" s="3"/>
      <c r="M62" s="3"/>
      <c r="N62" s="3"/>
      <c r="O62" s="3"/>
      <c r="P62" s="3"/>
      <c r="Q62" s="3"/>
      <c r="R62" s="5" t="s">
        <v>77</v>
      </c>
      <c r="S62" s="3"/>
    </row>
    <row r="63" spans="1:19" ht="13.5" customHeight="1" x14ac:dyDescent="0.35">
      <c r="A63" s="40"/>
      <c r="B63" s="41"/>
      <c r="C63" s="41"/>
      <c r="D63" s="41"/>
      <c r="E63" s="41"/>
      <c r="F63" s="41"/>
      <c r="G63" s="41"/>
      <c r="H63" s="41"/>
      <c r="I63" s="3"/>
      <c r="J63" s="3"/>
      <c r="K63" s="3"/>
      <c r="L63" s="3"/>
      <c r="M63" s="3"/>
      <c r="N63" s="3"/>
      <c r="O63" s="3"/>
      <c r="P63" s="3"/>
      <c r="Q63" s="3"/>
      <c r="R63" s="5" t="s">
        <v>59</v>
      </c>
      <c r="S63" s="3"/>
    </row>
    <row r="64" spans="1:19" ht="13.5" customHeight="1" x14ac:dyDescent="0.35">
      <c r="A64" s="40"/>
      <c r="B64" s="41"/>
      <c r="C64" s="41"/>
      <c r="D64" s="41"/>
      <c r="E64" s="41"/>
      <c r="F64" s="41"/>
      <c r="G64" s="41"/>
      <c r="H64" s="41"/>
      <c r="I64" s="3"/>
      <c r="J64" s="3"/>
      <c r="K64" s="3"/>
      <c r="L64" s="3"/>
      <c r="M64" s="3"/>
      <c r="N64" s="3"/>
      <c r="O64" s="3"/>
      <c r="P64" s="3"/>
      <c r="Q64" s="3"/>
      <c r="R64" s="5" t="s">
        <v>60</v>
      </c>
      <c r="S64" s="3"/>
    </row>
    <row r="65" spans="1:19" ht="13.5" customHeight="1" x14ac:dyDescent="0.35">
      <c r="A65" s="40"/>
      <c r="B65" s="41"/>
      <c r="C65" s="41"/>
      <c r="D65" s="41"/>
      <c r="E65" s="41"/>
      <c r="F65" s="41"/>
      <c r="G65" s="41"/>
      <c r="H65" s="41"/>
      <c r="I65" s="3"/>
      <c r="J65" s="3"/>
      <c r="K65" s="3"/>
      <c r="L65" s="3"/>
      <c r="M65" s="3"/>
      <c r="N65" s="3"/>
      <c r="O65" s="3"/>
      <c r="P65" s="3"/>
      <c r="Q65" s="3"/>
      <c r="R65" s="5" t="s">
        <v>61</v>
      </c>
      <c r="S65" s="3"/>
    </row>
    <row r="66" spans="1:19" ht="13.5" customHeight="1" x14ac:dyDescent="0.35">
      <c r="A66" s="40"/>
      <c r="B66" s="41"/>
      <c r="C66" s="41"/>
      <c r="D66" s="41"/>
      <c r="E66" s="41"/>
      <c r="F66" s="41"/>
      <c r="G66" s="41"/>
      <c r="H66" s="41"/>
      <c r="I66" s="3"/>
      <c r="J66" s="3"/>
      <c r="K66" s="3"/>
      <c r="L66" s="3"/>
      <c r="M66" s="3"/>
      <c r="N66" s="3"/>
      <c r="O66" s="3"/>
      <c r="P66" s="3"/>
      <c r="Q66" s="3"/>
      <c r="R66" s="5" t="s">
        <v>62</v>
      </c>
      <c r="S66" s="3"/>
    </row>
    <row r="67" spans="1:19" ht="13.5" customHeight="1" x14ac:dyDescent="0.35">
      <c r="A67" s="40"/>
      <c r="B67" s="41"/>
      <c r="C67" s="41"/>
      <c r="D67" s="41"/>
      <c r="E67" s="41"/>
      <c r="F67" s="41"/>
      <c r="G67" s="41"/>
      <c r="H67" s="41"/>
      <c r="I67" s="3"/>
      <c r="J67" s="3"/>
      <c r="K67" s="3"/>
      <c r="L67" s="3"/>
      <c r="M67" s="3"/>
      <c r="N67" s="3"/>
      <c r="O67" s="3"/>
      <c r="P67" s="3"/>
      <c r="Q67" s="3"/>
      <c r="R67" s="5" t="s">
        <v>63</v>
      </c>
      <c r="S67" s="3"/>
    </row>
    <row r="68" spans="1:19" ht="13.5" customHeight="1" x14ac:dyDescent="0.35">
      <c r="A68" s="40"/>
      <c r="B68" s="41"/>
      <c r="C68" s="41"/>
      <c r="D68" s="41"/>
      <c r="E68" s="41"/>
      <c r="F68" s="41"/>
      <c r="G68" s="41"/>
      <c r="H68" s="41"/>
      <c r="I68" s="3"/>
      <c r="J68" s="3"/>
      <c r="K68" s="3"/>
      <c r="L68" s="3"/>
      <c r="M68" s="3"/>
      <c r="N68" s="3"/>
      <c r="O68" s="3"/>
      <c r="P68" s="3"/>
      <c r="Q68" s="3"/>
      <c r="R68" s="5" t="s">
        <v>64</v>
      </c>
      <c r="S68" s="3"/>
    </row>
    <row r="69" spans="1:19" ht="13.5" customHeight="1" x14ac:dyDescent="0.35">
      <c r="A69" s="40"/>
      <c r="B69" s="41"/>
      <c r="C69" s="41"/>
      <c r="D69" s="41"/>
      <c r="E69" s="41"/>
      <c r="F69" s="41"/>
      <c r="G69" s="41"/>
      <c r="H69" s="41"/>
      <c r="I69" s="3"/>
      <c r="J69" s="3"/>
      <c r="K69" s="3"/>
      <c r="L69" s="3"/>
      <c r="M69" s="3"/>
      <c r="N69" s="3"/>
      <c r="O69" s="3"/>
      <c r="P69" s="3"/>
      <c r="Q69" s="3"/>
      <c r="R69" s="5" t="s">
        <v>65</v>
      </c>
      <c r="S69" s="3"/>
    </row>
    <row r="70" spans="1:19" ht="13.5" customHeight="1" x14ac:dyDescent="0.35">
      <c r="A70" s="40"/>
      <c r="B70" s="41"/>
      <c r="C70" s="41"/>
      <c r="D70" s="41"/>
      <c r="E70" s="41"/>
      <c r="F70" s="41"/>
      <c r="G70" s="41"/>
      <c r="H70" s="41"/>
      <c r="I70" s="3"/>
      <c r="J70" s="3"/>
      <c r="K70" s="3"/>
      <c r="L70" s="3"/>
      <c r="M70" s="3"/>
      <c r="N70" s="3"/>
      <c r="O70" s="3"/>
      <c r="P70" s="3"/>
      <c r="Q70" s="3"/>
      <c r="R70" s="5" t="s">
        <v>66</v>
      </c>
      <c r="S70" s="3"/>
    </row>
    <row r="71" spans="1:19" ht="13.5" customHeight="1" x14ac:dyDescent="0.35">
      <c r="A71" s="40"/>
      <c r="B71" s="41"/>
      <c r="C71" s="41"/>
      <c r="D71" s="41"/>
      <c r="E71" s="41"/>
      <c r="F71" s="41"/>
      <c r="G71" s="41"/>
      <c r="H71" s="41"/>
      <c r="I71" s="3"/>
      <c r="J71" s="3"/>
      <c r="K71" s="3"/>
      <c r="L71" s="3"/>
      <c r="M71" s="3"/>
      <c r="N71" s="3"/>
      <c r="O71" s="3"/>
      <c r="P71" s="3"/>
      <c r="Q71" s="3"/>
      <c r="R71" s="5" t="s">
        <v>67</v>
      </c>
      <c r="S71" s="3"/>
    </row>
    <row r="72" spans="1:19" ht="13.5" customHeight="1" x14ac:dyDescent="0.35">
      <c r="A72" s="40"/>
      <c r="B72" s="41"/>
      <c r="C72" s="41"/>
      <c r="D72" s="41"/>
      <c r="E72" s="41"/>
      <c r="F72" s="41"/>
      <c r="G72" s="41"/>
      <c r="H72" s="41"/>
      <c r="I72" s="3"/>
      <c r="J72" s="3"/>
      <c r="K72" s="3"/>
      <c r="L72" s="3"/>
      <c r="M72" s="3"/>
      <c r="N72" s="3"/>
      <c r="O72" s="3"/>
      <c r="P72" s="3"/>
      <c r="Q72" s="3"/>
      <c r="R72" s="5" t="s">
        <v>68</v>
      </c>
      <c r="S72" s="3"/>
    </row>
    <row r="73" spans="1:19" ht="13.5" customHeight="1" x14ac:dyDescent="0.35">
      <c r="A73" s="40"/>
      <c r="B73" s="41"/>
      <c r="C73" s="41"/>
      <c r="D73" s="41"/>
      <c r="E73" s="41"/>
      <c r="F73" s="41"/>
      <c r="G73" s="41"/>
      <c r="H73" s="41"/>
      <c r="I73" s="3"/>
      <c r="J73" s="3"/>
      <c r="K73" s="3"/>
      <c r="L73" s="3"/>
      <c r="M73" s="3"/>
      <c r="N73" s="3"/>
      <c r="O73" s="3"/>
      <c r="P73" s="3"/>
      <c r="Q73" s="3"/>
      <c r="R73" s="5" t="s">
        <v>69</v>
      </c>
      <c r="S73" s="3"/>
    </row>
    <row r="74" spans="1:19" ht="13.5" customHeight="1" x14ac:dyDescent="0.35">
      <c r="A74" s="40"/>
      <c r="B74" s="41"/>
      <c r="C74" s="41"/>
      <c r="D74" s="41"/>
      <c r="E74" s="41"/>
      <c r="F74" s="41"/>
      <c r="G74" s="41"/>
      <c r="H74" s="41"/>
      <c r="I74" s="3"/>
      <c r="J74" s="3"/>
      <c r="K74" s="3"/>
      <c r="L74" s="3"/>
      <c r="M74" s="3"/>
      <c r="N74" s="3"/>
      <c r="O74" s="3"/>
      <c r="P74" s="3"/>
      <c r="Q74" s="3"/>
      <c r="R74" s="5" t="s">
        <v>70</v>
      </c>
      <c r="S74" s="3"/>
    </row>
    <row r="75" spans="1:19" ht="13.5" customHeight="1" x14ac:dyDescent="0.35">
      <c r="A75" s="40"/>
      <c r="B75" s="41"/>
      <c r="C75" s="41"/>
      <c r="D75" s="41"/>
      <c r="E75" s="41"/>
      <c r="F75" s="41"/>
      <c r="G75" s="41"/>
      <c r="H75" s="41"/>
      <c r="I75" s="3"/>
      <c r="J75" s="3"/>
      <c r="K75" s="3"/>
      <c r="L75" s="3"/>
      <c r="M75" s="3"/>
      <c r="N75" s="3"/>
      <c r="O75" s="3"/>
      <c r="P75" s="3"/>
      <c r="Q75" s="3"/>
      <c r="R75" s="5" t="s">
        <v>71</v>
      </c>
      <c r="S75" s="3"/>
    </row>
    <row r="76" spans="1:19" ht="13.5" customHeight="1" x14ac:dyDescent="0.35">
      <c r="A76" s="40"/>
      <c r="B76" s="41"/>
      <c r="C76" s="41"/>
      <c r="D76" s="41"/>
      <c r="E76" s="41"/>
      <c r="F76" s="41"/>
      <c r="G76" s="41"/>
      <c r="H76" s="41"/>
      <c r="I76" s="3"/>
      <c r="J76" s="3"/>
      <c r="K76" s="3"/>
      <c r="L76" s="3"/>
      <c r="M76" s="3"/>
      <c r="N76" s="3"/>
      <c r="O76" s="3"/>
      <c r="P76" s="3"/>
      <c r="Q76" s="3"/>
      <c r="R76" s="5" t="s">
        <v>72</v>
      </c>
      <c r="S76" s="3"/>
    </row>
    <row r="77" spans="1:19" ht="13.5" customHeight="1" x14ac:dyDescent="0.35">
      <c r="A77" s="40"/>
      <c r="B77" s="41"/>
      <c r="C77" s="41"/>
      <c r="D77" s="41"/>
      <c r="E77" s="41"/>
      <c r="F77" s="41"/>
      <c r="G77" s="41"/>
      <c r="H77" s="41"/>
      <c r="I77" s="3"/>
      <c r="J77" s="3"/>
      <c r="K77" s="3"/>
      <c r="L77" s="3"/>
      <c r="M77" s="3"/>
      <c r="N77" s="3"/>
      <c r="O77" s="3"/>
      <c r="P77" s="3"/>
      <c r="Q77" s="3"/>
      <c r="R77" s="5" t="s">
        <v>73</v>
      </c>
      <c r="S77" s="3"/>
    </row>
    <row r="78" spans="1:19" ht="13.5" customHeight="1" x14ac:dyDescent="0.35">
      <c r="A78" s="40"/>
      <c r="B78" s="41"/>
      <c r="C78" s="41"/>
      <c r="D78" s="41"/>
      <c r="E78" s="41"/>
      <c r="F78" s="41"/>
      <c r="G78" s="41"/>
      <c r="H78" s="41"/>
      <c r="I78" s="3"/>
      <c r="J78" s="3"/>
      <c r="K78" s="3"/>
      <c r="L78" s="3"/>
      <c r="M78" s="3"/>
      <c r="N78" s="3"/>
      <c r="O78" s="3"/>
      <c r="P78" s="3"/>
      <c r="Q78" s="3"/>
      <c r="R78" s="5" t="s">
        <v>75</v>
      </c>
      <c r="S78" s="3"/>
    </row>
    <row r="79" spans="1:19" ht="13.5" customHeight="1" x14ac:dyDescent="0.35">
      <c r="A79" s="40"/>
      <c r="B79" s="41"/>
      <c r="C79" s="41"/>
      <c r="D79" s="41"/>
      <c r="E79" s="41"/>
      <c r="F79" s="41"/>
      <c r="G79" s="41"/>
      <c r="H79" s="41"/>
      <c r="I79" s="3"/>
      <c r="J79" s="3"/>
      <c r="K79" s="3"/>
      <c r="L79" s="3"/>
      <c r="M79" s="3"/>
      <c r="N79" s="3"/>
      <c r="O79" s="3"/>
      <c r="P79" s="3"/>
      <c r="Q79" s="3"/>
      <c r="R79" s="5" t="s">
        <v>74</v>
      </c>
      <c r="S79" s="3"/>
    </row>
    <row r="80" spans="1:19" ht="13.5" customHeight="1" x14ac:dyDescent="0.35">
      <c r="A80" s="40"/>
      <c r="B80" s="41"/>
      <c r="C80" s="41"/>
      <c r="D80" s="41"/>
      <c r="E80" s="41"/>
      <c r="F80" s="41"/>
      <c r="G80" s="41"/>
      <c r="H80" s="41"/>
      <c r="I80" s="3"/>
      <c r="J80" s="3"/>
      <c r="K80" s="3"/>
      <c r="L80" s="3"/>
      <c r="M80" s="3"/>
      <c r="N80" s="3"/>
      <c r="O80" s="3"/>
      <c r="P80" s="3"/>
      <c r="Q80" s="3"/>
      <c r="R80" s="5" t="s">
        <v>79</v>
      </c>
      <c r="S80" s="3"/>
    </row>
    <row r="81" spans="1:19" ht="13.5" customHeight="1" x14ac:dyDescent="0.35">
      <c r="A81" s="40"/>
      <c r="B81" s="41"/>
      <c r="C81" s="41"/>
      <c r="D81" s="41"/>
      <c r="E81" s="41"/>
      <c r="F81" s="41"/>
      <c r="G81" s="41"/>
      <c r="H81" s="41"/>
      <c r="I81" s="3"/>
      <c r="J81" s="3"/>
      <c r="K81" s="3"/>
      <c r="L81" s="3"/>
      <c r="M81" s="3"/>
      <c r="N81" s="3"/>
      <c r="O81" s="3"/>
      <c r="P81" s="3"/>
      <c r="Q81" s="3"/>
      <c r="R81" s="5" t="s">
        <v>100</v>
      </c>
      <c r="S81" s="3"/>
    </row>
    <row r="82" spans="1:19" ht="13.5" customHeight="1" x14ac:dyDescent="0.35">
      <c r="A82" s="40"/>
      <c r="B82" s="41"/>
      <c r="C82" s="41"/>
      <c r="D82" s="41"/>
      <c r="E82" s="41"/>
      <c r="F82" s="41"/>
      <c r="G82" s="41"/>
      <c r="H82" s="41"/>
      <c r="I82" s="3"/>
      <c r="J82" s="3"/>
      <c r="K82" s="3"/>
      <c r="L82" s="3"/>
      <c r="M82" s="3"/>
      <c r="N82" s="3"/>
      <c r="O82" s="3"/>
      <c r="P82" s="3"/>
      <c r="Q82" s="3"/>
      <c r="R82" s="5" t="s">
        <v>71</v>
      </c>
      <c r="S82" s="3"/>
    </row>
    <row r="83" spans="1:19" ht="13.5" customHeight="1" x14ac:dyDescent="0.35">
      <c r="A83" s="40"/>
      <c r="B83" s="41"/>
      <c r="C83" s="41"/>
      <c r="D83" s="41"/>
      <c r="E83" s="41"/>
      <c r="F83" s="41"/>
      <c r="G83" s="41"/>
      <c r="H83" s="41"/>
      <c r="I83" s="3"/>
      <c r="J83" s="3"/>
      <c r="K83" s="3"/>
      <c r="L83" s="3"/>
      <c r="M83" s="3"/>
      <c r="N83" s="3"/>
      <c r="O83" s="3"/>
      <c r="P83" s="3"/>
      <c r="Q83" s="3"/>
      <c r="R83" s="5"/>
      <c r="S83" s="3"/>
    </row>
    <row r="84" spans="1:19" ht="13.5" customHeight="1" x14ac:dyDescent="0.35">
      <c r="A84" s="40"/>
      <c r="B84" s="41"/>
      <c r="C84" s="41"/>
      <c r="D84" s="41"/>
      <c r="E84" s="41"/>
      <c r="F84" s="41"/>
      <c r="G84" s="41"/>
      <c r="H84" s="41"/>
      <c r="I84" s="3"/>
      <c r="J84" s="3"/>
      <c r="K84" s="3"/>
      <c r="L84" s="3"/>
      <c r="M84" s="3"/>
      <c r="N84" s="3"/>
      <c r="O84" s="3"/>
      <c r="P84" s="3"/>
      <c r="Q84" s="3"/>
      <c r="R84" s="5"/>
      <c r="S84" s="3"/>
    </row>
    <row r="85" spans="1:19" ht="13.5" customHeight="1" x14ac:dyDescent="0.35">
      <c r="A85" s="40"/>
      <c r="B85" s="41"/>
      <c r="C85" s="41"/>
      <c r="D85" s="41"/>
      <c r="E85" s="41"/>
      <c r="F85" s="41"/>
      <c r="G85" s="41"/>
      <c r="H85" s="41"/>
      <c r="I85" s="3"/>
      <c r="J85" s="3"/>
      <c r="K85" s="3"/>
      <c r="L85" s="3"/>
      <c r="M85" s="3"/>
      <c r="N85" s="3"/>
      <c r="O85" s="3"/>
      <c r="P85" s="3"/>
      <c r="Q85" s="3"/>
      <c r="R85" s="5"/>
      <c r="S85" s="3"/>
    </row>
    <row r="86" spans="1:19" ht="13.5" customHeight="1" x14ac:dyDescent="0.35">
      <c r="A86" s="40"/>
      <c r="B86" s="41"/>
      <c r="C86" s="41"/>
      <c r="D86" s="41"/>
      <c r="E86" s="41"/>
      <c r="F86" s="41"/>
      <c r="G86" s="41"/>
      <c r="H86" s="41"/>
      <c r="I86" s="3"/>
      <c r="J86" s="3"/>
      <c r="K86" s="3"/>
      <c r="L86" s="3"/>
      <c r="M86" s="3"/>
      <c r="N86" s="3"/>
      <c r="O86" s="3"/>
      <c r="P86" s="3"/>
      <c r="Q86" s="3"/>
      <c r="R86" s="5"/>
      <c r="S86" s="3"/>
    </row>
    <row r="87" spans="1:19" ht="12.75" x14ac:dyDescent="0.35">
      <c r="A87" s="40"/>
      <c r="B87" s="41"/>
      <c r="C87" s="41"/>
      <c r="D87" s="41"/>
      <c r="E87" s="41"/>
      <c r="F87" s="41"/>
      <c r="G87" s="41"/>
      <c r="H87" s="41"/>
      <c r="I87" s="3"/>
      <c r="J87" s="3"/>
      <c r="K87" s="3"/>
      <c r="L87" s="3"/>
      <c r="M87" s="3"/>
      <c r="N87" s="3"/>
      <c r="O87" s="3"/>
      <c r="P87" s="3"/>
      <c r="Q87" s="3"/>
      <c r="R87" s="5"/>
      <c r="S87" s="3"/>
    </row>
    <row r="88" spans="1:19" x14ac:dyDescent="0.35">
      <c r="I88" s="3"/>
      <c r="J88" s="3"/>
      <c r="K88" s="3"/>
      <c r="L88" s="3"/>
      <c r="M88" s="3"/>
      <c r="N88" s="3"/>
      <c r="O88" s="3"/>
      <c r="P88" s="3"/>
      <c r="Q88" s="3"/>
      <c r="R88" s="5"/>
      <c r="S88" s="3"/>
    </row>
    <row r="89" spans="1:19" x14ac:dyDescent="0.35">
      <c r="I89" s="3"/>
      <c r="J89" s="3"/>
      <c r="K89" s="3"/>
      <c r="L89" s="3"/>
      <c r="M89" s="3"/>
      <c r="N89" s="3"/>
      <c r="O89" s="3"/>
      <c r="P89" s="3"/>
      <c r="Q89" s="3"/>
      <c r="S89" s="3"/>
    </row>
    <row r="90" spans="1:19" x14ac:dyDescent="0.35">
      <c r="I90" s="3"/>
      <c r="J90" s="3"/>
      <c r="K90" s="3"/>
      <c r="L90" s="3"/>
      <c r="M90" s="3"/>
      <c r="N90" s="3"/>
      <c r="O90" s="3"/>
      <c r="P90" s="3"/>
      <c r="Q90" s="3"/>
      <c r="S90" s="3"/>
    </row>
  </sheetData>
  <sheetProtection sheet="1" objects="1" scenarios="1"/>
  <mergeCells count="34">
    <mergeCell ref="F27:F28"/>
    <mergeCell ref="H3:H5"/>
    <mergeCell ref="H6:H7"/>
    <mergeCell ref="H9:H10"/>
    <mergeCell ref="H12:H13"/>
    <mergeCell ref="H15:H16"/>
    <mergeCell ref="H18:H19"/>
    <mergeCell ref="H21:H22"/>
    <mergeCell ref="H24:H25"/>
    <mergeCell ref="H27:H28"/>
    <mergeCell ref="F12:F13"/>
    <mergeCell ref="F18:F19"/>
    <mergeCell ref="C9:C10"/>
    <mergeCell ref="C12:C13"/>
    <mergeCell ref="D15:D16"/>
    <mergeCell ref="F15:F16"/>
    <mergeCell ref="D18:D19"/>
    <mergeCell ref="D12:D13"/>
    <mergeCell ref="D24:D25"/>
    <mergeCell ref="F24:F25"/>
    <mergeCell ref="D27:D28"/>
    <mergeCell ref="A1:H1"/>
    <mergeCell ref="D6:D7"/>
    <mergeCell ref="F6:F7"/>
    <mergeCell ref="D9:D10"/>
    <mergeCell ref="F9:F10"/>
    <mergeCell ref="D21:D22"/>
    <mergeCell ref="F21:F22"/>
    <mergeCell ref="C15:C16"/>
    <mergeCell ref="C18:C19"/>
    <mergeCell ref="C21:C22"/>
    <mergeCell ref="C24:C25"/>
    <mergeCell ref="C27:C28"/>
    <mergeCell ref="C6:C7"/>
  </mergeCells>
  <pageMargins left="1.5748031496062993" right="0.70866141732283472" top="0.74803149606299213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3</xdr:col>
                    <xdr:colOff>9525</xdr:colOff>
                    <xdr:row>1</xdr:row>
                    <xdr:rowOff>123825</xdr:rowOff>
                  </from>
                  <to>
                    <xdr:col>4</xdr:col>
                    <xdr:colOff>104775</xdr:colOff>
                    <xdr:row>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D18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7" sqref="F7:F18"/>
    </sheetView>
  </sheetViews>
  <sheetFormatPr defaultColWidth="9.1328125" defaultRowHeight="15.75" customHeight="1" x14ac:dyDescent="0.4"/>
  <cols>
    <col min="1" max="1" width="4.59765625" style="10" customWidth="1"/>
    <col min="2" max="2" width="39" style="10" customWidth="1"/>
    <col min="3" max="16384" width="9.1328125" style="10"/>
  </cols>
  <sheetData>
    <row r="3" spans="1:82" ht="15.75" customHeight="1" x14ac:dyDescent="0.4">
      <c r="B3"/>
      <c r="C3"/>
      <c r="D3"/>
      <c r="E3"/>
      <c r="F3" s="56"/>
      <c r="G3" s="56"/>
    </row>
    <row r="4" spans="1:82" ht="15.75" customHeight="1" x14ac:dyDescent="0.4">
      <c r="B4"/>
      <c r="C4"/>
      <c r="D4"/>
      <c r="E4"/>
    </row>
    <row r="5" spans="1:82" ht="15.75" customHeight="1" x14ac:dyDescent="0.4">
      <c r="A5" s="1"/>
    </row>
    <row r="6" spans="1:82" ht="15.75" customHeight="1" x14ac:dyDescent="0.4">
      <c r="A6" s="1"/>
      <c r="C6" s="11" t="s">
        <v>0</v>
      </c>
      <c r="D6" s="11" t="s">
        <v>1</v>
      </c>
      <c r="E6" s="11" t="s">
        <v>2</v>
      </c>
      <c r="F6" s="11" t="s">
        <v>3</v>
      </c>
      <c r="G6" s="11" t="s">
        <v>4</v>
      </c>
      <c r="H6" s="11" t="s">
        <v>5</v>
      </c>
      <c r="I6" s="11" t="s">
        <v>6</v>
      </c>
      <c r="J6" s="11" t="s">
        <v>7</v>
      </c>
      <c r="K6" s="11" t="s">
        <v>8</v>
      </c>
      <c r="L6" s="11" t="s">
        <v>9</v>
      </c>
      <c r="M6" s="11" t="s">
        <v>10</v>
      </c>
      <c r="N6" s="11" t="s">
        <v>11</v>
      </c>
      <c r="O6" s="11" t="s">
        <v>12</v>
      </c>
      <c r="P6" s="11" t="s">
        <v>13</v>
      </c>
      <c r="Q6" s="11" t="s">
        <v>15</v>
      </c>
      <c r="R6" s="11" t="s">
        <v>14</v>
      </c>
      <c r="S6" s="11" t="s">
        <v>16</v>
      </c>
      <c r="T6" s="11" t="s">
        <v>17</v>
      </c>
      <c r="U6" s="11" t="s">
        <v>18</v>
      </c>
      <c r="V6" s="11" t="s">
        <v>19</v>
      </c>
      <c r="W6" s="11" t="s">
        <v>78</v>
      </c>
      <c r="X6" s="11" t="s">
        <v>20</v>
      </c>
      <c r="Y6" s="11" t="s">
        <v>21</v>
      </c>
      <c r="Z6" s="11" t="s">
        <v>22</v>
      </c>
      <c r="AA6" s="11" t="s">
        <v>23</v>
      </c>
      <c r="AB6" s="11" t="s">
        <v>24</v>
      </c>
      <c r="AC6" s="11" t="s">
        <v>25</v>
      </c>
      <c r="AD6" s="11" t="s">
        <v>26</v>
      </c>
      <c r="AE6" s="11" t="s">
        <v>27</v>
      </c>
      <c r="AF6" s="11" t="s">
        <v>28</v>
      </c>
      <c r="AG6" s="11" t="s">
        <v>29</v>
      </c>
      <c r="AH6" s="11" t="s">
        <v>30</v>
      </c>
      <c r="AI6" s="11" t="s">
        <v>31</v>
      </c>
      <c r="AJ6" s="11" t="s">
        <v>32</v>
      </c>
      <c r="AK6" s="11" t="s">
        <v>33</v>
      </c>
      <c r="AL6" s="11" t="s">
        <v>34</v>
      </c>
      <c r="AM6" s="11" t="s">
        <v>35</v>
      </c>
      <c r="AN6" s="11" t="s">
        <v>36</v>
      </c>
      <c r="AO6" s="11" t="s">
        <v>37</v>
      </c>
      <c r="AP6" s="11" t="s">
        <v>38</v>
      </c>
      <c r="AQ6" s="11" t="s">
        <v>39</v>
      </c>
      <c r="AR6" s="11" t="s">
        <v>40</v>
      </c>
      <c r="AS6" s="11" t="s">
        <v>41</v>
      </c>
      <c r="AT6" s="11" t="s">
        <v>42</v>
      </c>
      <c r="AU6" s="11" t="s">
        <v>43</v>
      </c>
      <c r="AV6" s="11" t="s">
        <v>44</v>
      </c>
      <c r="AW6" s="11" t="s">
        <v>45</v>
      </c>
      <c r="AX6" s="11" t="s">
        <v>46</v>
      </c>
      <c r="AY6" s="11" t="s">
        <v>47</v>
      </c>
      <c r="AZ6" s="11" t="s">
        <v>48</v>
      </c>
      <c r="BA6" s="11" t="s">
        <v>49</v>
      </c>
      <c r="BB6" s="11" t="s">
        <v>50</v>
      </c>
      <c r="BC6" s="11" t="s">
        <v>51</v>
      </c>
      <c r="BD6" s="11" t="s">
        <v>52</v>
      </c>
      <c r="BE6" s="11" t="s">
        <v>53</v>
      </c>
      <c r="BF6" s="11" t="s">
        <v>54</v>
      </c>
      <c r="BG6" s="11" t="s">
        <v>55</v>
      </c>
      <c r="BH6" s="11" t="s">
        <v>56</v>
      </c>
      <c r="BI6" s="11" t="s">
        <v>57</v>
      </c>
      <c r="BJ6" s="11" t="s">
        <v>58</v>
      </c>
      <c r="BK6" s="11" t="s">
        <v>77</v>
      </c>
      <c r="BL6" s="11" t="s">
        <v>59</v>
      </c>
      <c r="BM6" s="11" t="s">
        <v>60</v>
      </c>
      <c r="BN6" s="11" t="s">
        <v>61</v>
      </c>
      <c r="BO6" s="11" t="s">
        <v>62</v>
      </c>
      <c r="BP6" s="11" t="s">
        <v>63</v>
      </c>
      <c r="BQ6" s="11" t="s">
        <v>64</v>
      </c>
      <c r="BR6" s="11" t="s">
        <v>65</v>
      </c>
      <c r="BS6" s="11" t="s">
        <v>66</v>
      </c>
      <c r="BT6" s="11" t="s">
        <v>67</v>
      </c>
      <c r="BU6" s="11" t="s">
        <v>68</v>
      </c>
      <c r="BV6" s="11" t="s">
        <v>69</v>
      </c>
      <c r="BW6" s="11" t="s">
        <v>70</v>
      </c>
      <c r="BX6" s="11" t="s">
        <v>71</v>
      </c>
      <c r="BY6" s="11" t="s">
        <v>72</v>
      </c>
      <c r="BZ6" s="11" t="s">
        <v>73</v>
      </c>
      <c r="CA6" s="11" t="s">
        <v>75</v>
      </c>
      <c r="CB6" s="11" t="s">
        <v>74</v>
      </c>
      <c r="CC6" s="11" t="s">
        <v>79</v>
      </c>
      <c r="CD6" s="11" t="s">
        <v>76</v>
      </c>
    </row>
    <row r="7" spans="1:82" ht="15.75" customHeight="1" x14ac:dyDescent="0.4">
      <c r="A7" s="1">
        <v>1</v>
      </c>
      <c r="B7" s="47" t="s">
        <v>104</v>
      </c>
      <c r="C7" s="12">
        <v>100</v>
      </c>
      <c r="D7" s="12">
        <v>0</v>
      </c>
      <c r="E7" s="12">
        <v>37.837837837837839</v>
      </c>
      <c r="F7" s="12">
        <v>30.952380952380953</v>
      </c>
      <c r="G7" s="12">
        <v>0</v>
      </c>
      <c r="H7" s="12">
        <v>47.368421052631575</v>
      </c>
      <c r="I7" s="12">
        <v>0</v>
      </c>
      <c r="J7" s="12">
        <v>28.571428571428569</v>
      </c>
      <c r="K7" s="12">
        <v>13.043478260869565</v>
      </c>
      <c r="L7" s="12">
        <v>41.304347826086953</v>
      </c>
      <c r="M7" s="12">
        <v>0</v>
      </c>
      <c r="N7" s="12">
        <v>46.666666666666664</v>
      </c>
      <c r="O7" s="12">
        <v>42.105263157894733</v>
      </c>
      <c r="P7" s="12">
        <v>44.776119402985074</v>
      </c>
      <c r="Q7" s="12">
        <v>50</v>
      </c>
      <c r="R7" s="12">
        <v>64.285714285714292</v>
      </c>
      <c r="S7" s="12">
        <v>0</v>
      </c>
      <c r="T7" s="12">
        <v>41.05263157894737</v>
      </c>
      <c r="U7" s="12">
        <v>64.634146341463421</v>
      </c>
      <c r="V7" s="12">
        <v>36.84210526315789</v>
      </c>
      <c r="W7" s="12">
        <v>100</v>
      </c>
      <c r="X7" s="12">
        <v>20</v>
      </c>
      <c r="Y7" s="12">
        <v>40.625</v>
      </c>
      <c r="Z7" s="12">
        <v>50</v>
      </c>
      <c r="AA7" s="12">
        <v>51.315789473684212</v>
      </c>
      <c r="AB7" s="12">
        <v>34.285714285714285</v>
      </c>
      <c r="AC7" s="12">
        <v>37.272727272727273</v>
      </c>
      <c r="AD7" s="12">
        <v>52.447552447552447</v>
      </c>
      <c r="AE7" s="12">
        <v>100</v>
      </c>
      <c r="AF7" s="12">
        <v>0</v>
      </c>
      <c r="AG7" s="12">
        <v>48.275862068965516</v>
      </c>
      <c r="AH7" s="12">
        <v>75</v>
      </c>
      <c r="AI7" s="12">
        <v>43.243243243243242</v>
      </c>
      <c r="AJ7" s="12">
        <v>100</v>
      </c>
      <c r="AK7" s="12">
        <v>35.714285714285715</v>
      </c>
      <c r="AL7" s="12">
        <v>38.888888888888893</v>
      </c>
      <c r="AM7" s="12">
        <v>57.627118644067799</v>
      </c>
      <c r="AN7" s="12">
        <v>0</v>
      </c>
      <c r="AO7" s="12">
        <v>33.333333333333329</v>
      </c>
      <c r="AP7" s="12">
        <v>0</v>
      </c>
      <c r="AQ7" s="12">
        <v>0</v>
      </c>
      <c r="AR7" s="12">
        <v>39.130434782608695</v>
      </c>
      <c r="AS7" s="12">
        <v>18.181818181818183</v>
      </c>
      <c r="AT7" s="12">
        <v>0</v>
      </c>
      <c r="AU7" s="12">
        <v>48.148148148148145</v>
      </c>
      <c r="AV7" s="12">
        <v>57.522123893805308</v>
      </c>
      <c r="AW7" s="12">
        <v>40.74074074074074</v>
      </c>
      <c r="AX7" s="12">
        <v>52.173913043478258</v>
      </c>
      <c r="AY7" s="12">
        <v>13.043478260869565</v>
      </c>
      <c r="AZ7" s="12">
        <v>30.303030303030305</v>
      </c>
      <c r="BA7" s="12">
        <v>0</v>
      </c>
      <c r="BB7" s="12">
        <v>45</v>
      </c>
      <c r="BC7" s="12">
        <v>28.30188679245283</v>
      </c>
      <c r="BD7" s="12">
        <v>100</v>
      </c>
      <c r="BE7" s="12">
        <v>0</v>
      </c>
      <c r="BF7" s="12">
        <v>21.428571428571427</v>
      </c>
      <c r="BG7" s="12">
        <v>20</v>
      </c>
      <c r="BH7" s="12">
        <v>66.666666666666657</v>
      </c>
      <c r="BI7" s="12">
        <v>40</v>
      </c>
      <c r="BJ7" s="12">
        <v>0</v>
      </c>
      <c r="BK7" s="12">
        <v>0</v>
      </c>
      <c r="BL7" s="12">
        <v>0</v>
      </c>
      <c r="BM7" s="12">
        <v>100</v>
      </c>
      <c r="BN7" s="12">
        <v>17.647058823529413</v>
      </c>
      <c r="BO7" s="12">
        <v>50</v>
      </c>
      <c r="BP7" s="12">
        <v>76.923076923076934</v>
      </c>
      <c r="BQ7" s="12">
        <v>63.04347826086957</v>
      </c>
      <c r="BR7" s="12">
        <v>0</v>
      </c>
      <c r="BS7" s="12">
        <v>27.777777777777779</v>
      </c>
      <c r="BT7" s="12">
        <v>76.666666666666671</v>
      </c>
      <c r="BU7" s="12">
        <v>73.333333333333329</v>
      </c>
      <c r="BV7" s="12">
        <v>0</v>
      </c>
      <c r="BW7" s="12">
        <v>27.27272727272727</v>
      </c>
      <c r="BX7" s="12">
        <v>34.117647058823529</v>
      </c>
      <c r="BY7" s="12">
        <v>55.000000000000007</v>
      </c>
      <c r="BZ7" s="12">
        <v>32.608695652173914</v>
      </c>
      <c r="CA7" s="12">
        <v>21.052631578947366</v>
      </c>
      <c r="CB7" s="12">
        <v>44.827586206896555</v>
      </c>
      <c r="CC7" s="12">
        <v>100</v>
      </c>
      <c r="CD7" s="12">
        <v>43.577378342832091</v>
      </c>
    </row>
    <row r="8" spans="1:82" ht="15.75" customHeight="1" x14ac:dyDescent="0.4">
      <c r="A8" s="1">
        <v>2</v>
      </c>
      <c r="B8" s="48" t="s">
        <v>143</v>
      </c>
      <c r="C8" s="12">
        <f>Data2!E5</f>
        <v>61.111111111111114</v>
      </c>
      <c r="D8" s="12">
        <f>Data2!F5</f>
        <v>60</v>
      </c>
      <c r="E8" s="12">
        <f>Data2!G5</f>
        <v>24.064171122994651</v>
      </c>
      <c r="F8" s="12">
        <f>Data2!H5</f>
        <v>19.101123595505616</v>
      </c>
      <c r="G8" s="12">
        <f>Data2!I5</f>
        <v>13.636363636363635</v>
      </c>
      <c r="H8" s="12">
        <f>Data2!J5</f>
        <v>40.816326530612244</v>
      </c>
      <c r="I8" s="12">
        <f>Data2!K5</f>
        <v>13.043478260869565</v>
      </c>
      <c r="J8" s="12">
        <f>Data2!L5</f>
        <v>25</v>
      </c>
      <c r="K8" s="12">
        <f>Data2!M5</f>
        <v>13.157894736842104</v>
      </c>
      <c r="L8" s="12">
        <f>Data2!N5</f>
        <v>28.571428571428569</v>
      </c>
      <c r="M8" s="12">
        <f>Data2!O5</f>
        <v>0</v>
      </c>
      <c r="N8" s="12">
        <f>Data2!P5</f>
        <v>37.078651685393261</v>
      </c>
      <c r="O8" s="12">
        <f>Data2!Q5</f>
        <v>26.373626373626376</v>
      </c>
      <c r="P8" s="12">
        <f>Data2!R5</f>
        <v>30.275229357798167</v>
      </c>
      <c r="Q8" s="12">
        <f>Data2!S5</f>
        <v>30</v>
      </c>
      <c r="R8" s="12">
        <f>Data2!T5</f>
        <v>28.571428571428569</v>
      </c>
      <c r="S8" s="12">
        <f>Data2!U5</f>
        <v>0</v>
      </c>
      <c r="T8" s="12">
        <f>Data2!V5</f>
        <v>15.646258503401361</v>
      </c>
      <c r="U8" s="12">
        <f>Data2!W5</f>
        <v>34.146341463414636</v>
      </c>
      <c r="V8" s="12">
        <f>Data2!X5</f>
        <v>22.151898734177212</v>
      </c>
      <c r="W8" s="12">
        <f>Data2!Y5</f>
        <v>44.444444444444443</v>
      </c>
      <c r="X8" s="12">
        <f>Data2!Z5</f>
        <v>11.904761904761903</v>
      </c>
      <c r="Y8" s="12">
        <f>Data2!AA5</f>
        <v>27.500000000000004</v>
      </c>
      <c r="Z8" s="12">
        <f>Data2!AB5</f>
        <v>38.888888888888893</v>
      </c>
      <c r="AA8" s="12">
        <f>Data2!AC5</f>
        <v>23.109243697478991</v>
      </c>
      <c r="AB8" s="12">
        <f>Data2!AD5</f>
        <v>31.25</v>
      </c>
      <c r="AC8" s="12">
        <f>Data2!AE5</f>
        <v>27.941176470588236</v>
      </c>
      <c r="AD8" s="12">
        <f>Data2!AF5</f>
        <v>31.707317073170731</v>
      </c>
      <c r="AE8" s="12">
        <f>Data2!AG5</f>
        <v>0</v>
      </c>
      <c r="AF8" s="12">
        <f>Data2!AH5</f>
        <v>0</v>
      </c>
      <c r="AG8" s="12">
        <f>Data2!AI5</f>
        <v>8.8888888888888893</v>
      </c>
      <c r="AH8" s="12">
        <f>Data2!AJ5</f>
        <v>21.428571428571427</v>
      </c>
      <c r="AI8" s="12">
        <f>Data2!AK5</f>
        <v>21.978021978021978</v>
      </c>
      <c r="AJ8" s="12">
        <f>Data2!AL5</f>
        <v>33.333333333333329</v>
      </c>
      <c r="AK8" s="12">
        <f>Data2!AM5</f>
        <v>17.460317460317459</v>
      </c>
      <c r="AL8" s="12">
        <f>Data2!AN5</f>
        <v>24.761904761904763</v>
      </c>
      <c r="AM8" s="12">
        <f>Data2!AO5</f>
        <v>34.751773049645394</v>
      </c>
      <c r="AN8" s="12">
        <f>Data2!AP5</f>
        <v>0</v>
      </c>
      <c r="AO8" s="12">
        <f>Data2!AQ5</f>
        <v>17.857142857142858</v>
      </c>
      <c r="AP8" s="12">
        <f>Data2!AR5</f>
        <v>18.75</v>
      </c>
      <c r="AQ8" s="12">
        <f>Data2!AS5</f>
        <v>0</v>
      </c>
      <c r="AR8" s="12">
        <f>Data2!AT5</f>
        <v>16</v>
      </c>
      <c r="AS8" s="12">
        <f>Data2!AU5</f>
        <v>18.918918918918919</v>
      </c>
      <c r="AT8" s="12">
        <f>Data2!AV5</f>
        <v>8.8397790055248606</v>
      </c>
      <c r="AU8" s="12">
        <f>Data2!AW5</f>
        <v>38.349514563106794</v>
      </c>
      <c r="AV8" s="12">
        <f>Data2!AX5</f>
        <v>32.291666666666671</v>
      </c>
      <c r="AW8" s="12">
        <f>Data2!AY5</f>
        <v>30.263157894736842</v>
      </c>
      <c r="AX8" s="12">
        <f>Data2!AZ5</f>
        <v>23.076923076923077</v>
      </c>
      <c r="AY8" s="12">
        <f>Data2!BA5</f>
        <v>10.377358490566039</v>
      </c>
      <c r="AZ8" s="12">
        <f>Data2!BB5</f>
        <v>0</v>
      </c>
      <c r="BA8" s="12">
        <f>Data2!BC5</f>
        <v>9.375</v>
      </c>
      <c r="BB8" s="12">
        <f>Data2!BD5</f>
        <v>14.893617021276595</v>
      </c>
      <c r="BC8" s="12">
        <f>Data2!BE5</f>
        <v>28.057553956834528</v>
      </c>
      <c r="BD8" s="12">
        <f>Data2!BF5</f>
        <v>0</v>
      </c>
      <c r="BE8" s="12">
        <f>Data2!BG5</f>
        <v>40</v>
      </c>
      <c r="BF8" s="12">
        <f>Data2!BH5</f>
        <v>26.923076923076923</v>
      </c>
      <c r="BG8" s="12">
        <f>Data2!BI5</f>
        <v>12</v>
      </c>
      <c r="BH8" s="12">
        <f>Data2!BJ5</f>
        <v>42.857142857142854</v>
      </c>
      <c r="BI8" s="12">
        <f>Data2!BK5</f>
        <v>19.298245614035086</v>
      </c>
      <c r="BJ8" s="12">
        <f>Data2!BL5</f>
        <v>25</v>
      </c>
      <c r="BK8" s="12">
        <f>Data2!BM5</f>
        <v>0</v>
      </c>
      <c r="BL8" s="12">
        <f>Data2!BN5</f>
        <v>21.428571428571427</v>
      </c>
      <c r="BM8" s="12">
        <f>Data2!BO5</f>
        <v>27.586206896551722</v>
      </c>
      <c r="BN8" s="12">
        <f>Data2!BP5</f>
        <v>0</v>
      </c>
      <c r="BO8" s="12">
        <f>Data2!BQ5</f>
        <v>0</v>
      </c>
      <c r="BP8" s="12">
        <f>Data2!BR5</f>
        <v>0</v>
      </c>
      <c r="BQ8" s="12">
        <f>Data2!BS5</f>
        <v>28.35820895522388</v>
      </c>
      <c r="BR8" s="12">
        <f>Data2!BT5</f>
        <v>0</v>
      </c>
      <c r="BS8" s="12">
        <f>Data2!BU5</f>
        <v>19.444444444444446</v>
      </c>
      <c r="BT8" s="12">
        <f>Data2!BV5</f>
        <v>23.255813953488371</v>
      </c>
      <c r="BU8" s="12">
        <f>Data2!BW5</f>
        <v>30.882352941176471</v>
      </c>
      <c r="BV8" s="12">
        <f>Data2!BX5</f>
        <v>0</v>
      </c>
      <c r="BW8" s="12">
        <f>Data2!BY5</f>
        <v>18.055555555555554</v>
      </c>
      <c r="BX8" s="12">
        <f>Data2!BZ5</f>
        <v>14.285714285714285</v>
      </c>
      <c r="BY8" s="12">
        <f>Data2!CA5</f>
        <v>27.131782945736433</v>
      </c>
      <c r="BZ8" s="12">
        <f>Data2!CB5</f>
        <v>31.799163179916317</v>
      </c>
      <c r="CA8" s="12">
        <f>Data2!CC5</f>
        <v>5.3571428571428568</v>
      </c>
      <c r="CB8" s="12">
        <f>Data2!CD5</f>
        <v>24.260355029585799</v>
      </c>
      <c r="CC8" s="12">
        <f>Data2!CE5</f>
        <v>0</v>
      </c>
      <c r="CD8" s="12">
        <f>Data2!CF5</f>
        <v>24.279263633205975</v>
      </c>
    </row>
    <row r="9" spans="1:82" ht="15.75" customHeight="1" x14ac:dyDescent="0.4">
      <c r="A9" s="1">
        <v>3</v>
      </c>
      <c r="B9" s="47" t="s">
        <v>105</v>
      </c>
      <c r="C9" s="12">
        <v>0</v>
      </c>
      <c r="D9" s="12">
        <v>0</v>
      </c>
      <c r="E9" s="12">
        <v>24.691358024691358</v>
      </c>
      <c r="F9" s="12">
        <v>15.151515151515152</v>
      </c>
      <c r="G9" s="12">
        <v>0</v>
      </c>
      <c r="H9" s="12">
        <v>9.67741935483871</v>
      </c>
      <c r="I9" s="12">
        <v>0</v>
      </c>
      <c r="J9" s="12">
        <v>0</v>
      </c>
      <c r="K9" s="12">
        <v>0</v>
      </c>
      <c r="L9" s="12">
        <v>24.528301886792452</v>
      </c>
      <c r="M9" s="12">
        <v>0</v>
      </c>
      <c r="N9" s="12">
        <v>32.608695652173914</v>
      </c>
      <c r="O9" s="12">
        <v>21.052631578947366</v>
      </c>
      <c r="P9" s="12">
        <v>31.313131313131315</v>
      </c>
      <c r="Q9" s="12">
        <v>0</v>
      </c>
      <c r="R9" s="12">
        <v>26.666666666666668</v>
      </c>
      <c r="S9" s="12">
        <v>0</v>
      </c>
      <c r="T9" s="12">
        <v>17.346938775510203</v>
      </c>
      <c r="U9" s="12">
        <v>31.325301204819279</v>
      </c>
      <c r="V9" s="12">
        <v>17.647058823529413</v>
      </c>
      <c r="W9" s="12">
        <v>20</v>
      </c>
      <c r="X9" s="12">
        <v>25</v>
      </c>
      <c r="Y9" s="12">
        <v>30</v>
      </c>
      <c r="Z9" s="12">
        <v>33.333333333333329</v>
      </c>
      <c r="AA9" s="12">
        <v>26.436781609195403</v>
      </c>
      <c r="AB9" s="12">
        <v>32.352941176470587</v>
      </c>
      <c r="AC9" s="12">
        <v>19.81981981981982</v>
      </c>
      <c r="AD9" s="12">
        <v>27.167630057803464</v>
      </c>
      <c r="AE9" s="12">
        <v>0</v>
      </c>
      <c r="AF9" s="12">
        <v>0</v>
      </c>
      <c r="AG9" s="12">
        <v>21.739130434782609</v>
      </c>
      <c r="AH9" s="12">
        <v>30.76923076923077</v>
      </c>
      <c r="AI9" s="12">
        <v>30.864197530864196</v>
      </c>
      <c r="AJ9" s="12">
        <v>0</v>
      </c>
      <c r="AK9" s="12">
        <v>0</v>
      </c>
      <c r="AL9" s="12">
        <v>27.027027027027028</v>
      </c>
      <c r="AM9" s="12">
        <v>22.784810126582279</v>
      </c>
      <c r="AN9" s="12">
        <v>37.5</v>
      </c>
      <c r="AO9" s="12">
        <v>20</v>
      </c>
      <c r="AP9" s="12">
        <v>0</v>
      </c>
      <c r="AQ9" s="12">
        <v>0</v>
      </c>
      <c r="AR9" s="12">
        <v>14.285714285714285</v>
      </c>
      <c r="AS9" s="12">
        <v>11.538461538461538</v>
      </c>
      <c r="AT9" s="12">
        <v>0</v>
      </c>
      <c r="AU9" s="12">
        <v>10</v>
      </c>
      <c r="AV9" s="12">
        <v>38.620689655172413</v>
      </c>
      <c r="AW9" s="12">
        <v>30.303030303030305</v>
      </c>
      <c r="AX9" s="12">
        <v>48.148148148148145</v>
      </c>
      <c r="AY9" s="12">
        <v>0</v>
      </c>
      <c r="AZ9" s="12">
        <v>17.241379310344829</v>
      </c>
      <c r="BA9" s="12">
        <v>0</v>
      </c>
      <c r="BB9" s="12">
        <v>17.021276595744681</v>
      </c>
      <c r="BC9" s="12">
        <v>12.121212121212121</v>
      </c>
      <c r="BD9" s="12">
        <v>0</v>
      </c>
      <c r="BE9" s="12">
        <v>0</v>
      </c>
      <c r="BF9" s="12">
        <v>0</v>
      </c>
      <c r="BG9" s="12">
        <v>15.789473684210526</v>
      </c>
      <c r="BH9" s="12">
        <v>23.076923076923077</v>
      </c>
      <c r="BI9" s="12">
        <v>0</v>
      </c>
      <c r="BJ9" s="12">
        <v>0</v>
      </c>
      <c r="BK9" s="12">
        <v>0</v>
      </c>
      <c r="BL9" s="12">
        <v>0</v>
      </c>
      <c r="BM9" s="12">
        <v>0</v>
      </c>
      <c r="BN9" s="12">
        <v>0</v>
      </c>
      <c r="BO9" s="12">
        <v>0</v>
      </c>
      <c r="BP9" s="12">
        <v>0</v>
      </c>
      <c r="BQ9" s="12">
        <v>26.315789473684209</v>
      </c>
      <c r="BR9" s="12">
        <v>0</v>
      </c>
      <c r="BS9" s="12">
        <v>32</v>
      </c>
      <c r="BT9" s="12">
        <v>22.222222222222221</v>
      </c>
      <c r="BU9" s="12">
        <v>35.714285714285715</v>
      </c>
      <c r="BV9" s="12">
        <v>0</v>
      </c>
      <c r="BW9" s="12">
        <v>20.833333333333336</v>
      </c>
      <c r="BX9" s="12">
        <v>18.348623853211009</v>
      </c>
      <c r="BY9" s="12">
        <v>26.086956521739129</v>
      </c>
      <c r="BZ9" s="12">
        <v>21.428571428571427</v>
      </c>
      <c r="CA9" s="12">
        <v>0</v>
      </c>
      <c r="CB9" s="12">
        <v>4.2857142857142856</v>
      </c>
      <c r="CC9" s="12">
        <v>0</v>
      </c>
      <c r="CD9" s="12">
        <v>21.603053435114504</v>
      </c>
    </row>
    <row r="10" spans="1:82" ht="15.75" customHeight="1" x14ac:dyDescent="0.4">
      <c r="A10" s="1">
        <v>4</v>
      </c>
      <c r="B10" s="48" t="s">
        <v>144</v>
      </c>
      <c r="C10" s="12">
        <f>Data2!E15</f>
        <v>0</v>
      </c>
      <c r="D10" s="12">
        <f>Data2!F15</f>
        <v>0</v>
      </c>
      <c r="E10" s="12">
        <f>Data2!G15</f>
        <v>18.181818181818183</v>
      </c>
      <c r="F10" s="12">
        <f>Data2!H15</f>
        <v>5.6338028169014089</v>
      </c>
      <c r="G10" s="12">
        <f>Data2!I15</f>
        <v>17.647058823529413</v>
      </c>
      <c r="H10" s="12">
        <f>Data2!J15</f>
        <v>10.76923076923077</v>
      </c>
      <c r="I10" s="12">
        <f>Data2!K15</f>
        <v>0</v>
      </c>
      <c r="J10" s="12">
        <f>Data2!L15</f>
        <v>11.76470588235294</v>
      </c>
      <c r="K10" s="12">
        <f>Data2!M15</f>
        <v>0</v>
      </c>
      <c r="L10" s="12">
        <f>Data2!N15</f>
        <v>5.5555555555555554</v>
      </c>
      <c r="M10" s="12">
        <f>Data2!O15</f>
        <v>100</v>
      </c>
      <c r="N10" s="12">
        <f>Data2!P15</f>
        <v>12.371134020618557</v>
      </c>
      <c r="O10" s="12">
        <f>Data2!Q15</f>
        <v>17.021276595744681</v>
      </c>
      <c r="P10" s="12">
        <f>Data2!R15</f>
        <v>10.407239819004525</v>
      </c>
      <c r="Q10" s="12">
        <f>Data2!S15</f>
        <v>20.833333333333336</v>
      </c>
      <c r="R10" s="12">
        <f>Data2!T15</f>
        <v>0</v>
      </c>
      <c r="S10" s="12">
        <f>Data2!U15</f>
        <v>0</v>
      </c>
      <c r="T10" s="12">
        <f>Data2!V15</f>
        <v>7.3170731707317067</v>
      </c>
      <c r="U10" s="12">
        <f>Data2!W15</f>
        <v>17.692307692307693</v>
      </c>
      <c r="V10" s="12">
        <f>Data2!X15</f>
        <v>5.4054054054054053</v>
      </c>
      <c r="W10" s="12">
        <f>Data2!Y15</f>
        <v>23.809523809523807</v>
      </c>
      <c r="X10" s="12">
        <f>Data2!Z15</f>
        <v>0</v>
      </c>
      <c r="Y10" s="12">
        <f>Data2!AA15</f>
        <v>8.8888888888888893</v>
      </c>
      <c r="Z10" s="12">
        <f>Data2!AB15</f>
        <v>15.789473684210526</v>
      </c>
      <c r="AA10" s="12">
        <f>Data2!AC15</f>
        <v>13.306451612903224</v>
      </c>
      <c r="AB10" s="12">
        <f>Data2!AD15</f>
        <v>6.666666666666667</v>
      </c>
      <c r="AC10" s="12">
        <f>Data2!AE15</f>
        <v>11.461318051575931</v>
      </c>
      <c r="AD10" s="12">
        <f>Data2!AF15</f>
        <v>16.143497757847534</v>
      </c>
      <c r="AE10" s="12">
        <f>Data2!AG15</f>
        <v>0</v>
      </c>
      <c r="AF10" s="12">
        <f>Data2!AH15</f>
        <v>0</v>
      </c>
      <c r="AG10" s="12">
        <f>Data2!AI15</f>
        <v>0</v>
      </c>
      <c r="AH10" s="12">
        <f>Data2!AJ15</f>
        <v>0</v>
      </c>
      <c r="AI10" s="12">
        <f>Data2!AK15</f>
        <v>8.1761006289308167</v>
      </c>
      <c r="AJ10" s="12">
        <f>Data2!AL15</f>
        <v>22.222222222222221</v>
      </c>
      <c r="AK10" s="12">
        <f>Data2!AM15</f>
        <v>13.432835820895523</v>
      </c>
      <c r="AL10" s="12">
        <f>Data2!AN15</f>
        <v>11.111111111111111</v>
      </c>
      <c r="AM10" s="12">
        <f>Data2!AO15</f>
        <v>15.328467153284672</v>
      </c>
      <c r="AN10" s="12">
        <f>Data2!AP15</f>
        <v>0</v>
      </c>
      <c r="AO10" s="12">
        <f>Data2!AQ15</f>
        <v>0</v>
      </c>
      <c r="AP10" s="12">
        <f>Data2!AR15</f>
        <v>0</v>
      </c>
      <c r="AQ10" s="12">
        <f>Data2!AS15</f>
        <v>0</v>
      </c>
      <c r="AR10" s="12">
        <f>Data2!AT15</f>
        <v>0</v>
      </c>
      <c r="AS10" s="12">
        <f>Data2!AU15</f>
        <v>15.277777777777779</v>
      </c>
      <c r="AT10" s="12">
        <f>Data2!AV15</f>
        <v>3.5211267605633805</v>
      </c>
      <c r="AU10" s="12">
        <f>Data2!AW15</f>
        <v>15.757575757575756</v>
      </c>
      <c r="AV10" s="12">
        <f>Data2!AX15</f>
        <v>17.796610169491526</v>
      </c>
      <c r="AW10" s="12">
        <f>Data2!AY15</f>
        <v>20.833333333333336</v>
      </c>
      <c r="AX10" s="12">
        <f>Data2!AZ15</f>
        <v>16.666666666666664</v>
      </c>
      <c r="AY10" s="12">
        <f>Data2!BA15</f>
        <v>5.1282051282051277</v>
      </c>
      <c r="AZ10" s="12">
        <f>Data2!BB15</f>
        <v>0</v>
      </c>
      <c r="BA10" s="12">
        <f>Data2!BC15</f>
        <v>9.5238095238095237</v>
      </c>
      <c r="BB10" s="12">
        <f>Data2!BD15</f>
        <v>3.7037037037037033</v>
      </c>
      <c r="BC10" s="12">
        <f>Data2!BE15</f>
        <v>9.3525179856115113</v>
      </c>
      <c r="BD10" s="12">
        <f>Data2!BF15</f>
        <v>18.518518518518519</v>
      </c>
      <c r="BE10" s="12">
        <f>Data2!BG15</f>
        <v>0</v>
      </c>
      <c r="BF10" s="12">
        <f>Data2!BH15</f>
        <v>10.344827586206897</v>
      </c>
      <c r="BG10" s="12">
        <f>Data2!BI15</f>
        <v>0</v>
      </c>
      <c r="BH10" s="12">
        <f>Data2!BJ15</f>
        <v>0</v>
      </c>
      <c r="BI10" s="12">
        <f>Data2!BK15</f>
        <v>0</v>
      </c>
      <c r="BJ10" s="12">
        <f>Data2!BL15</f>
        <v>0</v>
      </c>
      <c r="BK10" s="12">
        <f>Data2!BM15</f>
        <v>0</v>
      </c>
      <c r="BL10" s="12">
        <f>Data2!BN15</f>
        <v>0</v>
      </c>
      <c r="BM10" s="12">
        <f>Data2!BO15</f>
        <v>20</v>
      </c>
      <c r="BN10" s="12">
        <f>Data2!BP15</f>
        <v>0</v>
      </c>
      <c r="BO10" s="12">
        <f>Data2!BQ15</f>
        <v>0</v>
      </c>
      <c r="BP10" s="12">
        <f>Data2!BR15</f>
        <v>0</v>
      </c>
      <c r="BQ10" s="12">
        <f>Data2!BS15</f>
        <v>14.492753623188406</v>
      </c>
      <c r="BR10" s="12">
        <f>Data2!BT15</f>
        <v>0</v>
      </c>
      <c r="BS10" s="12">
        <f>Data2!BU15</f>
        <v>14.893617021276595</v>
      </c>
      <c r="BT10" s="12">
        <f>Data2!BV15</f>
        <v>9.2592592592592595</v>
      </c>
      <c r="BU10" s="12">
        <f>Data2!BW15</f>
        <v>17.391304347826086</v>
      </c>
      <c r="BV10" s="12">
        <f>Data2!BX15</f>
        <v>0</v>
      </c>
      <c r="BW10" s="12">
        <f>Data2!BY15</f>
        <v>21.311475409836063</v>
      </c>
      <c r="BX10" s="12">
        <f>Data2!BZ15</f>
        <v>8.1632653061224492</v>
      </c>
      <c r="BY10" s="12">
        <f>Data2!CA15</f>
        <v>17.054263565891471</v>
      </c>
      <c r="BZ10" s="12">
        <f>Data2!CB15</f>
        <v>14.479638009049776</v>
      </c>
      <c r="CA10" s="12">
        <f>Data2!CC15</f>
        <v>7.8431372549019605</v>
      </c>
      <c r="CB10" s="12">
        <f>Data2!CD15</f>
        <v>7.3825503355704702</v>
      </c>
      <c r="CC10" s="12">
        <f>Data2!CE15</f>
        <v>44.444444444444443</v>
      </c>
      <c r="CD10" s="12">
        <f>Data2!CF15</f>
        <v>11.117088040164964</v>
      </c>
    </row>
    <row r="11" spans="1:82" ht="15.75" customHeight="1" x14ac:dyDescent="0.4">
      <c r="A11" s="1">
        <v>5</v>
      </c>
      <c r="B11" s="47" t="s">
        <v>106</v>
      </c>
      <c r="C11" s="12">
        <v>52.631578947368418</v>
      </c>
      <c r="D11" s="12">
        <v>29.411764705882355</v>
      </c>
      <c r="E11" s="12">
        <v>53.556485355648533</v>
      </c>
      <c r="F11" s="12">
        <v>49.162011173184354</v>
      </c>
      <c r="G11" s="12">
        <v>28.947368421052634</v>
      </c>
      <c r="H11" s="12">
        <v>52.873563218390807</v>
      </c>
      <c r="I11" s="12">
        <v>55.882352941176471</v>
      </c>
      <c r="J11" s="12">
        <v>43.478260869565219</v>
      </c>
      <c r="K11" s="12">
        <v>41.666666666666671</v>
      </c>
      <c r="L11" s="12">
        <v>53.225806451612897</v>
      </c>
      <c r="M11" s="12">
        <v>22.222222222222221</v>
      </c>
      <c r="N11" s="12">
        <v>58.011049723756905</v>
      </c>
      <c r="O11" s="12">
        <v>33.75</v>
      </c>
      <c r="P11" s="12">
        <v>44.444444444444443</v>
      </c>
      <c r="Q11" s="12">
        <v>47.058823529411761</v>
      </c>
      <c r="R11" s="12">
        <v>44.680851063829785</v>
      </c>
      <c r="S11" s="12">
        <v>42.857142857142854</v>
      </c>
      <c r="T11" s="12">
        <v>68.064516129032256</v>
      </c>
      <c r="U11" s="12">
        <v>50.173010380622841</v>
      </c>
      <c r="V11" s="12">
        <v>49.356223175965667</v>
      </c>
      <c r="W11" s="12">
        <v>53.333333333333336</v>
      </c>
      <c r="X11" s="12">
        <v>58.974358974358978</v>
      </c>
      <c r="Y11" s="12">
        <v>61</v>
      </c>
      <c r="Z11" s="12">
        <v>46.666666666666664</v>
      </c>
      <c r="AA11" s="12">
        <v>57.741935483870968</v>
      </c>
      <c r="AB11" s="12">
        <v>57.142857142857139</v>
      </c>
      <c r="AC11" s="12">
        <v>50.238095238095241</v>
      </c>
      <c r="AD11" s="12">
        <v>61.143984220907299</v>
      </c>
      <c r="AE11" s="12">
        <v>37.5</v>
      </c>
      <c r="AF11" s="12">
        <v>30</v>
      </c>
      <c r="AG11" s="12">
        <v>44.444444444444443</v>
      </c>
      <c r="AH11" s="12">
        <v>63.333333333333329</v>
      </c>
      <c r="AI11" s="12">
        <v>44.522968197879855</v>
      </c>
      <c r="AJ11" s="12">
        <v>21.875</v>
      </c>
      <c r="AK11" s="12">
        <v>34.736842105263158</v>
      </c>
      <c r="AL11" s="12">
        <v>40.350877192982452</v>
      </c>
      <c r="AM11" s="12">
        <v>62.601626016260155</v>
      </c>
      <c r="AN11" s="12">
        <v>48</v>
      </c>
      <c r="AO11" s="12">
        <v>36.170212765957451</v>
      </c>
      <c r="AP11" s="12">
        <v>42.857142857142854</v>
      </c>
      <c r="AQ11" s="12">
        <v>30</v>
      </c>
      <c r="AR11" s="12">
        <v>61.038961038961034</v>
      </c>
      <c r="AS11" s="12">
        <v>51.724137931034484</v>
      </c>
      <c r="AT11" s="12">
        <v>76</v>
      </c>
      <c r="AU11" s="12">
        <v>49.079754601226995</v>
      </c>
      <c r="AV11" s="12">
        <v>62.849872773536894</v>
      </c>
      <c r="AW11" s="12">
        <v>36.697247706422019</v>
      </c>
      <c r="AX11" s="12">
        <v>44.444444444444443</v>
      </c>
      <c r="AY11" s="12">
        <v>35.416666666666671</v>
      </c>
      <c r="AZ11" s="12">
        <v>49.450549450549453</v>
      </c>
      <c r="BA11" s="12">
        <v>32.692307692307693</v>
      </c>
      <c r="BB11" s="12">
        <v>57.594936708860757</v>
      </c>
      <c r="BC11" s="12">
        <v>39.800995024875625</v>
      </c>
      <c r="BD11" s="12">
        <v>48.387096774193552</v>
      </c>
      <c r="BE11" s="12">
        <v>35.714285714285715</v>
      </c>
      <c r="BF11" s="12">
        <v>25</v>
      </c>
      <c r="BG11" s="12">
        <v>23.636363636363637</v>
      </c>
      <c r="BH11" s="12">
        <v>46.875</v>
      </c>
      <c r="BI11" s="12">
        <v>81.481481481481481</v>
      </c>
      <c r="BJ11" s="12">
        <v>0</v>
      </c>
      <c r="BK11" s="12">
        <v>0</v>
      </c>
      <c r="BL11" s="12">
        <v>47.222222222222221</v>
      </c>
      <c r="BM11" s="12">
        <v>61.764705882352942</v>
      </c>
      <c r="BN11" s="12">
        <v>48.648648648648653</v>
      </c>
      <c r="BO11" s="12">
        <v>47.826086956521742</v>
      </c>
      <c r="BP11" s="12">
        <v>38.461538461538467</v>
      </c>
      <c r="BQ11" s="12">
        <v>54.679802955665025</v>
      </c>
      <c r="BR11" s="12">
        <v>30</v>
      </c>
      <c r="BS11" s="12">
        <v>40.322580645161288</v>
      </c>
      <c r="BT11" s="12">
        <v>61.788617886178862</v>
      </c>
      <c r="BU11" s="12">
        <v>40.799999999999997</v>
      </c>
      <c r="BV11" s="12">
        <v>0</v>
      </c>
      <c r="BW11" s="12">
        <v>40.963855421686745</v>
      </c>
      <c r="BX11" s="12">
        <v>52.222222222222229</v>
      </c>
      <c r="BY11" s="12">
        <v>51.063829787234042</v>
      </c>
      <c r="BZ11" s="12">
        <v>45.922746781115883</v>
      </c>
      <c r="CA11" s="12">
        <v>60</v>
      </c>
      <c r="CB11" s="12">
        <v>34.732824427480921</v>
      </c>
      <c r="CC11" s="12">
        <v>40</v>
      </c>
      <c r="CD11" s="12">
        <v>50.406690342536379</v>
      </c>
    </row>
    <row r="12" spans="1:82" ht="15.75" customHeight="1" x14ac:dyDescent="0.4">
      <c r="A12" s="1">
        <v>6</v>
      </c>
      <c r="B12" s="48" t="s">
        <v>145</v>
      </c>
      <c r="C12" s="12">
        <f>Data2!E17</f>
        <v>42.465753424657535</v>
      </c>
      <c r="D12" s="12">
        <f>Data2!F17</f>
        <v>40.909090909090914</v>
      </c>
      <c r="E12" s="12">
        <f>Data2!G17</f>
        <v>44.897959183673471</v>
      </c>
      <c r="F12" s="12">
        <f>Data2!H17</f>
        <v>45.916515426497277</v>
      </c>
      <c r="G12" s="12">
        <f>Data2!I17</f>
        <v>37.666666666666664</v>
      </c>
      <c r="H12" s="12">
        <f>Data2!J17</f>
        <v>39.772727272727273</v>
      </c>
      <c r="I12" s="12">
        <f>Data2!K17</f>
        <v>30.909090909090907</v>
      </c>
      <c r="J12" s="12">
        <f>Data2!L17</f>
        <v>37.566137566137563</v>
      </c>
      <c r="K12" s="12">
        <f>Data2!M17</f>
        <v>20.3125</v>
      </c>
      <c r="L12" s="12">
        <f>Data2!N17</f>
        <v>49.489795918367349</v>
      </c>
      <c r="M12" s="12">
        <f>Data2!O17</f>
        <v>41.509433962264154</v>
      </c>
      <c r="N12" s="12">
        <f>Data2!P17</f>
        <v>51.481481481481481</v>
      </c>
      <c r="O12" s="12">
        <f>Data2!Q17</f>
        <v>36.133486766398157</v>
      </c>
      <c r="P12" s="12">
        <f>Data2!R17</f>
        <v>39.954853273137694</v>
      </c>
      <c r="Q12" s="12">
        <f>Data2!S17</f>
        <v>61.224489795918366</v>
      </c>
      <c r="R12" s="12">
        <f>Data2!T17</f>
        <v>33.333333333333329</v>
      </c>
      <c r="S12" s="12">
        <f>Data2!U17</f>
        <v>39.534883720930232</v>
      </c>
      <c r="T12" s="12">
        <f>Data2!V17</f>
        <v>49.34210526315789</v>
      </c>
      <c r="U12" s="12">
        <f>Data2!W17</f>
        <v>48.825503355704697</v>
      </c>
      <c r="V12" s="12">
        <f>Data2!X17</f>
        <v>43.710191082802545</v>
      </c>
      <c r="W12" s="12">
        <f>Data2!Y17</f>
        <v>41.764705882352942</v>
      </c>
      <c r="X12" s="12">
        <f>Data2!Z17</f>
        <v>31.155778894472363</v>
      </c>
      <c r="Y12" s="12">
        <f>Data2!AA17</f>
        <v>44.332493702770783</v>
      </c>
      <c r="Z12" s="12">
        <f>Data2!AB17</f>
        <v>20.723684210526315</v>
      </c>
      <c r="AA12" s="12">
        <f>Data2!AC17</f>
        <v>43.593833067517281</v>
      </c>
      <c r="AB12" s="12">
        <f>Data2!AD17</f>
        <v>58.047493403693927</v>
      </c>
      <c r="AC12" s="12">
        <f>Data2!AE17</f>
        <v>42.297979797979792</v>
      </c>
      <c r="AD12" s="12">
        <f>Data2!AF17</f>
        <v>51.363636363636367</v>
      </c>
      <c r="AE12" s="12">
        <f>Data2!AG17</f>
        <v>43.089430894308947</v>
      </c>
      <c r="AF12" s="12">
        <f>Data2!AH17</f>
        <v>32.653061224489797</v>
      </c>
      <c r="AG12" s="12">
        <f>Data2!AI17</f>
        <v>35.904255319148938</v>
      </c>
      <c r="AH12" s="12">
        <f>Data2!AJ17</f>
        <v>53.278688524590166</v>
      </c>
      <c r="AI12" s="12">
        <f>Data2!AK17</f>
        <v>47.383720930232556</v>
      </c>
      <c r="AJ12" s="12">
        <f>Data2!AL17</f>
        <v>36.507936507936506</v>
      </c>
      <c r="AK12" s="12">
        <f>Data2!AM17</f>
        <v>32.461873638344223</v>
      </c>
      <c r="AL12" s="12">
        <f>Data2!AN17</f>
        <v>39.004149377593365</v>
      </c>
      <c r="AM12" s="12">
        <f>Data2!AO17</f>
        <v>52.514919011082696</v>
      </c>
      <c r="AN12" s="12">
        <f>Data2!AP17</f>
        <v>39.316239316239319</v>
      </c>
      <c r="AO12" s="12">
        <f>Data2!AQ17</f>
        <v>20.172910662824208</v>
      </c>
      <c r="AP12" s="12">
        <f>Data2!AR17</f>
        <v>35.532994923857871</v>
      </c>
      <c r="AQ12" s="12">
        <f>Data2!AS17</f>
        <v>37.704918032786885</v>
      </c>
      <c r="AR12" s="12">
        <f>Data2!AT17</f>
        <v>37.857142857142854</v>
      </c>
      <c r="AS12" s="12">
        <f>Data2!AU17</f>
        <v>38.036809815950924</v>
      </c>
      <c r="AT12" s="12">
        <f>Data2!AV17</f>
        <v>37.956204379562038</v>
      </c>
      <c r="AU12" s="12">
        <f>Data2!AW17</f>
        <v>43.745532523230878</v>
      </c>
      <c r="AV12" s="12">
        <f>Data2!AX17</f>
        <v>52.97157622739018</v>
      </c>
      <c r="AW12" s="12">
        <f>Data2!AY17</f>
        <v>35.308641975308639</v>
      </c>
      <c r="AX12" s="12">
        <f>Data2!AZ17</f>
        <v>38.875305623471881</v>
      </c>
      <c r="AY12" s="12">
        <f>Data2!BA17</f>
        <v>35.564853556485353</v>
      </c>
      <c r="AZ12" s="12">
        <f>Data2!BB17</f>
        <v>37.254901960784316</v>
      </c>
      <c r="BA12" s="12">
        <f>Data2!BC17</f>
        <v>37.028301886792455</v>
      </c>
      <c r="BB12" s="12">
        <f>Data2!BD17</f>
        <v>48.739495798319325</v>
      </c>
      <c r="BC12" s="12">
        <f>Data2!BE17</f>
        <v>36.885928393005827</v>
      </c>
      <c r="BD12" s="12">
        <f>Data2!BF17</f>
        <v>47.333333333333336</v>
      </c>
      <c r="BE12" s="12">
        <f>Data2!BG17</f>
        <v>34.761904761904759</v>
      </c>
      <c r="BF12" s="12">
        <f>Data2!BH17</f>
        <v>36.312849162011176</v>
      </c>
      <c r="BG12" s="12">
        <f>Data2!BI17</f>
        <v>20.863309352517987</v>
      </c>
      <c r="BH12" s="12">
        <f>Data2!BJ17</f>
        <v>31.944444444444443</v>
      </c>
      <c r="BI12" s="12">
        <f>Data2!BK17</f>
        <v>44.966442953020135</v>
      </c>
      <c r="BJ12" s="12">
        <f>Data2!BL17</f>
        <v>33.333333333333329</v>
      </c>
      <c r="BK12" s="12">
        <f>Data2!BM17</f>
        <v>0</v>
      </c>
      <c r="BL12" s="12">
        <f>Data2!BN17</f>
        <v>24.267782426778243</v>
      </c>
      <c r="BM12" s="12">
        <f>Data2!BO17</f>
        <v>42.164179104477611</v>
      </c>
      <c r="BN12" s="12">
        <f>Data2!BP17</f>
        <v>23.275862068965516</v>
      </c>
      <c r="BO12" s="12">
        <f>Data2!BQ17</f>
        <v>34.351145038167942</v>
      </c>
      <c r="BP12" s="12">
        <f>Data2!BR17</f>
        <v>18.382352941176471</v>
      </c>
      <c r="BQ12" s="12">
        <f>Data2!BS17</f>
        <v>52.086330935251802</v>
      </c>
      <c r="BR12" s="12">
        <f>Data2!BT17</f>
        <v>18.032786885245901</v>
      </c>
      <c r="BS12" s="12">
        <f>Data2!BU17</f>
        <v>46.717171717171716</v>
      </c>
      <c r="BT12" s="12">
        <f>Data2!BV17</f>
        <v>52.880658436213992</v>
      </c>
      <c r="BU12" s="12">
        <f>Data2!BW17</f>
        <v>46.341463414634148</v>
      </c>
      <c r="BV12" s="12">
        <f>Data2!BX17</f>
        <v>13.333333333333334</v>
      </c>
      <c r="BW12" s="12">
        <f>Data2!BY17</f>
        <v>43.870967741935488</v>
      </c>
      <c r="BX12" s="12">
        <f>Data2!BZ17</f>
        <v>41.169789892106756</v>
      </c>
      <c r="BY12" s="12">
        <f>Data2!CA17</f>
        <v>47.57914338919926</v>
      </c>
      <c r="BZ12" s="12">
        <f>Data2!CB17</f>
        <v>46.490735541830432</v>
      </c>
      <c r="CA12" s="12">
        <f>Data2!CC17</f>
        <v>39.393939393939391</v>
      </c>
      <c r="CB12" s="12">
        <f>Data2!CD17</f>
        <v>31.928687196110211</v>
      </c>
      <c r="CC12" s="12">
        <f>Data2!CE17</f>
        <v>41</v>
      </c>
      <c r="CD12" s="12">
        <f>Data2!CF17</f>
        <v>43.001202701452499</v>
      </c>
    </row>
    <row r="13" spans="1:82" ht="15.75" customHeight="1" x14ac:dyDescent="0.4">
      <c r="A13" s="1">
        <v>7</v>
      </c>
      <c r="B13" s="47" t="s">
        <v>149</v>
      </c>
      <c r="C13" s="12">
        <v>61.764705882352942</v>
      </c>
      <c r="D13" s="12">
        <v>52.777777777777779</v>
      </c>
      <c r="E13" s="12">
        <v>36.528497409326427</v>
      </c>
      <c r="F13" s="12">
        <v>44.223107569721115</v>
      </c>
      <c r="G13" s="12">
        <v>55.128205128205131</v>
      </c>
      <c r="H13" s="12">
        <v>41.549295774647888</v>
      </c>
      <c r="I13" s="12">
        <v>57.894736842105267</v>
      </c>
      <c r="J13" s="12">
        <v>43.939393939393938</v>
      </c>
      <c r="K13" s="12">
        <v>41.284403669724774</v>
      </c>
      <c r="L13" s="12">
        <v>42.023346303501945</v>
      </c>
      <c r="M13" s="12">
        <v>82.142857142857139</v>
      </c>
      <c r="N13" s="12">
        <v>36.727272727272727</v>
      </c>
      <c r="O13" s="12">
        <v>55.462184873949582</v>
      </c>
      <c r="P13" s="12">
        <v>50.291262135922331</v>
      </c>
      <c r="Q13" s="12">
        <v>60</v>
      </c>
      <c r="R13" s="12">
        <v>59.45945945945946</v>
      </c>
      <c r="S13" s="12">
        <v>63.157894736842103</v>
      </c>
      <c r="T13" s="12">
        <v>23.353293413173652</v>
      </c>
      <c r="U13" s="12">
        <v>31.894484412470025</v>
      </c>
      <c r="V13" s="12">
        <v>46.301369863013697</v>
      </c>
      <c r="W13" s="12">
        <v>46.031746031746032</v>
      </c>
      <c r="X13" s="12">
        <v>38.532110091743121</v>
      </c>
      <c r="Y13" s="12">
        <v>35.714285714285715</v>
      </c>
      <c r="Z13" s="12">
        <v>84.210526315789465</v>
      </c>
      <c r="AA13" s="12">
        <v>41.942604856512141</v>
      </c>
      <c r="AB13" s="12">
        <v>34.615384615384613</v>
      </c>
      <c r="AC13" s="12">
        <v>43.01075268817204</v>
      </c>
      <c r="AD13" s="12">
        <v>29.93006993006993</v>
      </c>
      <c r="AE13" s="12">
        <v>67.391304347826093</v>
      </c>
      <c r="AF13" s="12">
        <v>53.125</v>
      </c>
      <c r="AG13" s="12">
        <v>40.372670807453417</v>
      </c>
      <c r="AH13" s="12">
        <v>32.291666666666671</v>
      </c>
      <c r="AI13" s="12">
        <v>49.734042553191486</v>
      </c>
      <c r="AJ13" s="12">
        <v>75</v>
      </c>
      <c r="AK13" s="12">
        <v>44.512195121951223</v>
      </c>
      <c r="AL13" s="12">
        <v>61.410788381742741</v>
      </c>
      <c r="AM13" s="12">
        <v>32.872928176795583</v>
      </c>
      <c r="AN13" s="12">
        <v>75.757575757575751</v>
      </c>
      <c r="AO13" s="12">
        <v>73.68421052631578</v>
      </c>
      <c r="AP13" s="12">
        <v>62.5</v>
      </c>
      <c r="AQ13" s="12">
        <v>31.818181818181817</v>
      </c>
      <c r="AR13" s="12">
        <v>36.774193548387096</v>
      </c>
      <c r="AS13" s="12">
        <v>47.457627118644069</v>
      </c>
      <c r="AT13" s="12">
        <v>21.818181818181817</v>
      </c>
      <c r="AU13" s="12">
        <v>63.679245283018872</v>
      </c>
      <c r="AV13" s="12">
        <v>27.683615819209038</v>
      </c>
      <c r="AW13" s="12">
        <v>53.741496598639458</v>
      </c>
      <c r="AX13" s="12">
        <v>44.525547445255476</v>
      </c>
      <c r="AY13" s="12">
        <v>47.183098591549296</v>
      </c>
      <c r="AZ13" s="12">
        <v>36.206896551724135</v>
      </c>
      <c r="BA13" s="12">
        <v>63.636363636363633</v>
      </c>
      <c r="BB13" s="12">
        <v>33.770491803278688</v>
      </c>
      <c r="BC13" s="12">
        <v>54.137931034482754</v>
      </c>
      <c r="BD13" s="12">
        <v>48.214285714285715</v>
      </c>
      <c r="BE13" s="12">
        <v>71.739130434782609</v>
      </c>
      <c r="BF13" s="12">
        <v>76.31578947368422</v>
      </c>
      <c r="BG13" s="12">
        <v>65.151515151515156</v>
      </c>
      <c r="BH13" s="12">
        <v>47.5</v>
      </c>
      <c r="BI13" s="12">
        <v>7.6388888888888893</v>
      </c>
      <c r="BJ13" s="12">
        <v>100</v>
      </c>
      <c r="BK13" s="12">
        <v>70</v>
      </c>
      <c r="BL13" s="12">
        <v>61.194029850746269</v>
      </c>
      <c r="BM13" s="12">
        <v>45.833333333333329</v>
      </c>
      <c r="BN13" s="12">
        <v>20.37037037037037</v>
      </c>
      <c r="BO13" s="12">
        <v>57.894736842105267</v>
      </c>
      <c r="BP13" s="12">
        <v>52.631578947368418</v>
      </c>
      <c r="BQ13" s="12">
        <v>29.681978798586574</v>
      </c>
      <c r="BR13" s="12">
        <v>56.521739130434781</v>
      </c>
      <c r="BS13" s="12">
        <v>47.191011235955052</v>
      </c>
      <c r="BT13" s="12">
        <v>31.05263157894737</v>
      </c>
      <c r="BU13" s="12">
        <v>48.427672955974842</v>
      </c>
      <c r="BV13" s="12">
        <v>57.142857142857139</v>
      </c>
      <c r="BW13" s="12">
        <v>46.405228758169933</v>
      </c>
      <c r="BX13" s="12">
        <v>42.814371257485028</v>
      </c>
      <c r="BY13" s="12">
        <v>30.434782608695656</v>
      </c>
      <c r="BZ13" s="12">
        <v>50.34013605442177</v>
      </c>
      <c r="CA13" s="12">
        <v>26.114649681528661</v>
      </c>
      <c r="CB13" s="12">
        <v>61.315789473684212</v>
      </c>
      <c r="CC13" s="12">
        <v>77.41935483870968</v>
      </c>
      <c r="CD13" s="12">
        <v>42.270963891375708</v>
      </c>
    </row>
    <row r="14" spans="1:82" ht="15.75" customHeight="1" x14ac:dyDescent="0.4">
      <c r="A14" s="1">
        <v>8</v>
      </c>
      <c r="B14" s="48" t="s">
        <v>150</v>
      </c>
      <c r="C14" s="12">
        <v>48.672566371681413</v>
      </c>
      <c r="D14" s="12">
        <v>48.192771084337352</v>
      </c>
      <c r="E14" s="12">
        <v>36.053412462908014</v>
      </c>
      <c r="F14" s="12">
        <v>43.667068757539198</v>
      </c>
      <c r="G14" s="12">
        <v>49.445676274944567</v>
      </c>
      <c r="H14" s="12">
        <v>54.190751445086704</v>
      </c>
      <c r="I14" s="12">
        <v>49.618320610687022</v>
      </c>
      <c r="J14" s="12">
        <v>51.778656126482211</v>
      </c>
      <c r="K14" s="12">
        <v>38.167938931297712</v>
      </c>
      <c r="L14" s="12">
        <v>39.56574185765983</v>
      </c>
      <c r="M14" s="12">
        <v>60.714285714285708</v>
      </c>
      <c r="N14" s="12">
        <v>44.573991031390136</v>
      </c>
      <c r="O14" s="12">
        <v>53.597122302158276</v>
      </c>
      <c r="P14" s="12">
        <v>47.572402044293014</v>
      </c>
      <c r="Q14" s="12">
        <v>51.712328767123282</v>
      </c>
      <c r="R14" s="12">
        <v>58.032786885245905</v>
      </c>
      <c r="S14" s="12">
        <v>52.910052910052904</v>
      </c>
      <c r="T14" s="12">
        <v>25.071839080459768</v>
      </c>
      <c r="U14" s="12">
        <v>40.88089330024814</v>
      </c>
      <c r="V14" s="12">
        <v>48.483080513418905</v>
      </c>
      <c r="W14" s="12">
        <v>63.2</v>
      </c>
      <c r="X14" s="12">
        <v>41.687344913151364</v>
      </c>
      <c r="Y14" s="12">
        <v>49.82517482517482</v>
      </c>
      <c r="Z14" s="12">
        <v>83.870967741935488</v>
      </c>
      <c r="AA14" s="12">
        <v>46.110056925996204</v>
      </c>
      <c r="AB14" s="12">
        <v>25.520833333333332</v>
      </c>
      <c r="AC14" s="12">
        <v>43.530471329930954</v>
      </c>
      <c r="AD14" s="12">
        <v>39.766536964980546</v>
      </c>
      <c r="AE14" s="12">
        <v>65.517241379310349</v>
      </c>
      <c r="AF14" s="12">
        <v>67.088607594936718</v>
      </c>
      <c r="AG14" s="12">
        <v>45.033112582781456</v>
      </c>
      <c r="AH14" s="12">
        <v>36.070381231671554</v>
      </c>
      <c r="AI14" s="12">
        <v>48.233995584988968</v>
      </c>
      <c r="AJ14" s="12">
        <v>62.698412698412696</v>
      </c>
      <c r="AK14" s="12">
        <v>52.830188679245282</v>
      </c>
      <c r="AL14" s="12">
        <v>47.657841140529534</v>
      </c>
      <c r="AM14" s="12">
        <v>42.802790107799623</v>
      </c>
      <c r="AN14" s="12">
        <v>77.564102564102569</v>
      </c>
      <c r="AO14" s="12">
        <v>74.089935760171315</v>
      </c>
      <c r="AP14" s="12">
        <v>54.225352112676063</v>
      </c>
      <c r="AQ14" s="12">
        <v>70.588235294117652</v>
      </c>
      <c r="AR14" s="12">
        <v>34.390651085141904</v>
      </c>
      <c r="AS14" s="12">
        <v>49.098474341192791</v>
      </c>
      <c r="AT14" s="12">
        <v>20</v>
      </c>
      <c r="AU14" s="12">
        <v>47.830862163646351</v>
      </c>
      <c r="AV14" s="12">
        <v>33.6</v>
      </c>
      <c r="AW14" s="12">
        <v>63.07541625857003</v>
      </c>
      <c r="AX14" s="12">
        <v>59.77198697068404</v>
      </c>
      <c r="AY14" s="12">
        <v>39.780219780219781</v>
      </c>
      <c r="AZ14" s="12">
        <v>38.014981273408239</v>
      </c>
      <c r="BA14" s="12">
        <v>63.284132841328415</v>
      </c>
      <c r="BB14" s="12">
        <v>33.90804597701149</v>
      </c>
      <c r="BC14" s="12">
        <v>53.793532338308459</v>
      </c>
      <c r="BD14" s="12">
        <v>62.962962962962962</v>
      </c>
      <c r="BE14" s="12">
        <v>51.612903225806448</v>
      </c>
      <c r="BF14" s="12">
        <v>72.727272727272734</v>
      </c>
      <c r="BG14" s="12">
        <v>80.273972602739732</v>
      </c>
      <c r="BH14" s="12">
        <v>52.132701421800952</v>
      </c>
      <c r="BI14" s="12">
        <v>26.25</v>
      </c>
      <c r="BJ14" s="12">
        <v>70.399999999999991</v>
      </c>
      <c r="BK14" s="12">
        <v>100</v>
      </c>
      <c r="BL14" s="12">
        <v>69.298245614035096</v>
      </c>
      <c r="BM14" s="12">
        <v>53.698630136986303</v>
      </c>
      <c r="BN14" s="12">
        <v>32.951289398280807</v>
      </c>
      <c r="BO14" s="12">
        <v>48.167539267015705</v>
      </c>
      <c r="BP14" s="12">
        <v>67.555555555555557</v>
      </c>
      <c r="BQ14" s="12">
        <v>37.811484290357527</v>
      </c>
      <c r="BR14" s="12">
        <v>57.291666666666664</v>
      </c>
      <c r="BS14" s="12">
        <v>47.761194029850742</v>
      </c>
      <c r="BT14" s="12">
        <v>39.734121122599703</v>
      </c>
      <c r="BU14" s="12">
        <v>51.632406287787177</v>
      </c>
      <c r="BV14" s="12">
        <v>71.111111111111114</v>
      </c>
      <c r="BW14" s="12">
        <v>38.854805725971367</v>
      </c>
      <c r="BX14" s="12">
        <v>43.122171945701361</v>
      </c>
      <c r="BY14" s="12">
        <v>34.036568213783404</v>
      </c>
      <c r="BZ14" s="12">
        <v>37.17344753747323</v>
      </c>
      <c r="CA14" s="12">
        <v>28.798185941043087</v>
      </c>
      <c r="CB14" s="12">
        <v>69.276393831553975</v>
      </c>
      <c r="CC14" s="12">
        <v>73.076923076923066</v>
      </c>
      <c r="CD14" s="12">
        <v>45.5</v>
      </c>
    </row>
    <row r="15" spans="1:82" ht="15.75" customHeight="1" x14ac:dyDescent="0.4">
      <c r="A15" s="1">
        <v>9</v>
      </c>
      <c r="B15" s="47" t="s">
        <v>108</v>
      </c>
      <c r="C15" s="12">
        <v>0</v>
      </c>
      <c r="D15" s="12">
        <v>10</v>
      </c>
      <c r="E15" s="12">
        <v>6.4606741573033712</v>
      </c>
      <c r="F15" s="12">
        <v>7.5313807531380759</v>
      </c>
      <c r="G15" s="12">
        <v>0</v>
      </c>
      <c r="H15" s="12">
        <v>12.162162162162163</v>
      </c>
      <c r="I15" s="12">
        <v>7.59493670886076</v>
      </c>
      <c r="J15" s="12">
        <v>8.1967213114754092</v>
      </c>
      <c r="K15" s="12">
        <v>0</v>
      </c>
      <c r="L15" s="12">
        <v>7.0631970260223049</v>
      </c>
      <c r="M15" s="12">
        <v>18.181818181818183</v>
      </c>
      <c r="N15" s="12">
        <v>5.0724637681159424</v>
      </c>
      <c r="O15" s="12">
        <v>0</v>
      </c>
      <c r="P15" s="12">
        <v>3.5714285714285712</v>
      </c>
      <c r="Q15" s="12">
        <v>6.5217391304347823</v>
      </c>
      <c r="R15" s="12">
        <v>0</v>
      </c>
      <c r="S15" s="12">
        <v>7.8947368421052628</v>
      </c>
      <c r="T15" s="12">
        <v>5.7894736842105265</v>
      </c>
      <c r="U15" s="12">
        <v>7.1999999999999993</v>
      </c>
      <c r="V15" s="12">
        <v>6.5902578796561597</v>
      </c>
      <c r="W15" s="12">
        <v>7.5757575757575761</v>
      </c>
      <c r="X15" s="12">
        <v>8.0808080808080813</v>
      </c>
      <c r="Y15" s="12">
        <v>7.9268292682926829</v>
      </c>
      <c r="Z15" s="12">
        <v>9.0909090909090917</v>
      </c>
      <c r="AA15" s="12">
        <v>6.5462753950338595</v>
      </c>
      <c r="AB15" s="12">
        <v>7.1428571428571423</v>
      </c>
      <c r="AC15" s="12">
        <v>7.6433121019108281</v>
      </c>
      <c r="AD15" s="12">
        <v>7.5757575757575761</v>
      </c>
      <c r="AE15" s="12">
        <v>7.8947368421052628</v>
      </c>
      <c r="AF15" s="12">
        <v>16.129032258064516</v>
      </c>
      <c r="AG15" s="12">
        <v>7.6923076923076925</v>
      </c>
      <c r="AH15" s="12">
        <v>3.0303030303030303</v>
      </c>
      <c r="AI15" s="12">
        <v>4.2105263157894735</v>
      </c>
      <c r="AJ15" s="12">
        <v>12.820512820512819</v>
      </c>
      <c r="AK15" s="12">
        <v>1.935483870967742</v>
      </c>
      <c r="AL15" s="12">
        <v>5.7522123893805306</v>
      </c>
      <c r="AM15" s="12">
        <v>10.857142857142858</v>
      </c>
      <c r="AN15" s="12">
        <v>21.212121212121211</v>
      </c>
      <c r="AO15" s="12">
        <v>0</v>
      </c>
      <c r="AP15" s="12">
        <v>9.5890410958904102</v>
      </c>
      <c r="AQ15" s="12">
        <v>0</v>
      </c>
      <c r="AR15" s="12">
        <v>8.3916083916083917</v>
      </c>
      <c r="AS15" s="12">
        <v>4.2682926829268295</v>
      </c>
      <c r="AT15" s="12">
        <v>5.1470588235294112</v>
      </c>
      <c r="AU15" s="12">
        <v>4.8076923076923084</v>
      </c>
      <c r="AV15" s="12">
        <v>6.375838926174497</v>
      </c>
      <c r="AW15" s="12">
        <v>8.4415584415584419</v>
      </c>
      <c r="AX15" s="12">
        <v>3.225806451612903</v>
      </c>
      <c r="AY15" s="12">
        <v>2.083333333333333</v>
      </c>
      <c r="AZ15" s="12">
        <v>8.938547486033519</v>
      </c>
      <c r="BA15" s="12">
        <v>4.7619047619047619</v>
      </c>
      <c r="BB15" s="12">
        <v>8.2568807339449553</v>
      </c>
      <c r="BC15" s="12">
        <v>5.9405940594059405</v>
      </c>
      <c r="BD15" s="12">
        <v>8.5714285714285712</v>
      </c>
      <c r="BE15" s="12">
        <v>7.1428571428571423</v>
      </c>
      <c r="BF15" s="12">
        <v>10.714285714285714</v>
      </c>
      <c r="BG15" s="12">
        <v>3.7037037037037033</v>
      </c>
      <c r="BH15" s="12">
        <v>9.0909090909090917</v>
      </c>
      <c r="BI15" s="12">
        <v>8.720930232558139</v>
      </c>
      <c r="BJ15" s="12">
        <v>0</v>
      </c>
      <c r="BK15" s="12">
        <v>0</v>
      </c>
      <c r="BL15" s="12">
        <v>0</v>
      </c>
      <c r="BM15" s="12">
        <v>0</v>
      </c>
      <c r="BN15" s="12">
        <v>2.6548672566371683</v>
      </c>
      <c r="BO15" s="12">
        <v>6.8181818181818175</v>
      </c>
      <c r="BP15" s="12">
        <v>0</v>
      </c>
      <c r="BQ15" s="12">
        <v>2.6785714285714284</v>
      </c>
      <c r="BR15" s="12">
        <v>0</v>
      </c>
      <c r="BS15" s="12">
        <v>3.6585365853658534</v>
      </c>
      <c r="BT15" s="12">
        <v>5.4878048780487809</v>
      </c>
      <c r="BU15" s="12">
        <v>7.3170731707317067</v>
      </c>
      <c r="BV15" s="12">
        <v>0</v>
      </c>
      <c r="BW15" s="12">
        <v>4.6979865771812079</v>
      </c>
      <c r="BX15" s="12">
        <v>6.4516129032258061</v>
      </c>
      <c r="BY15" s="12">
        <v>6.2176165803108807</v>
      </c>
      <c r="BZ15" s="12">
        <v>2.8571428571428572</v>
      </c>
      <c r="CA15" s="12">
        <v>11.176470588235295</v>
      </c>
      <c r="CB15" s="12">
        <v>7.1618037135278518</v>
      </c>
      <c r="CC15" s="12">
        <v>16.129032258064516</v>
      </c>
      <c r="CD15" s="12">
        <v>6.5207877461706785</v>
      </c>
    </row>
    <row r="16" spans="1:82" ht="15.75" customHeight="1" x14ac:dyDescent="0.4">
      <c r="A16" s="1">
        <v>10</v>
      </c>
      <c r="B16" s="48" t="s">
        <v>146</v>
      </c>
      <c r="C16" s="12">
        <f>Data2!E19</f>
        <v>20.3125</v>
      </c>
      <c r="D16" s="12">
        <f>Data2!F19</f>
        <v>21.739130434782609</v>
      </c>
      <c r="E16" s="12">
        <f>Data2!G19</f>
        <v>11.111111111111111</v>
      </c>
      <c r="F16" s="12">
        <f>Data2!H19</f>
        <v>8.4367245657568244</v>
      </c>
      <c r="G16" s="12">
        <f>Data2!I19</f>
        <v>16.831683168316832</v>
      </c>
      <c r="H16" s="12">
        <f>Data2!J19</f>
        <v>6.9078947368421062</v>
      </c>
      <c r="I16" s="12">
        <f>Data2!K19</f>
        <v>2.6315789473684208</v>
      </c>
      <c r="J16" s="12">
        <f>Data2!L19</f>
        <v>16</v>
      </c>
      <c r="K16" s="12">
        <f>Data2!M19</f>
        <v>8</v>
      </c>
      <c r="L16" s="12">
        <f>Data2!N19</f>
        <v>13.766233766233766</v>
      </c>
      <c r="M16" s="12">
        <f>Data2!O19</f>
        <v>14.634146341463413</v>
      </c>
      <c r="N16" s="12">
        <f>Data2!P19</f>
        <v>11.453744493392071</v>
      </c>
      <c r="O16" s="12">
        <f>Data2!Q19</f>
        <v>8.0188679245283012</v>
      </c>
      <c r="P16" s="12">
        <f>Data2!R19</f>
        <v>10.699152542372882</v>
      </c>
      <c r="Q16" s="12">
        <f>Data2!S19</f>
        <v>17.543859649122805</v>
      </c>
      <c r="R16" s="12">
        <f>Data2!T19</f>
        <v>12.142857142857142</v>
      </c>
      <c r="S16" s="12">
        <f>Data2!U19</f>
        <v>8.4337349397590362</v>
      </c>
      <c r="T16" s="12">
        <f>Data2!V19</f>
        <v>9.4414893617021285</v>
      </c>
      <c r="U16" s="12">
        <f>Data2!W19</f>
        <v>10.839694656488549</v>
      </c>
      <c r="V16" s="12">
        <f>Data2!X19</f>
        <v>9.8554533508541393</v>
      </c>
      <c r="W16" s="12">
        <f>Data2!Y19</f>
        <v>15.887850467289718</v>
      </c>
      <c r="X16" s="12">
        <f>Data2!Z19</f>
        <v>8.4905660377358494</v>
      </c>
      <c r="Y16" s="12">
        <f>Data2!AA19</f>
        <v>10.084033613445378</v>
      </c>
      <c r="Z16" s="12">
        <f>Data2!AB19</f>
        <v>6.7114093959731544</v>
      </c>
      <c r="AA16" s="12">
        <f>Data2!AC19</f>
        <v>9.475620975160993</v>
      </c>
      <c r="AB16" s="12">
        <f>Data2!AD19</f>
        <v>13.043478260869565</v>
      </c>
      <c r="AC16" s="12">
        <f>Data2!AE19</f>
        <v>9.2264017033356982</v>
      </c>
      <c r="AD16" s="12">
        <f>Data2!AF19</f>
        <v>10.808179162609543</v>
      </c>
      <c r="AE16" s="12">
        <f>Data2!AG19</f>
        <v>8.1081081081081088</v>
      </c>
      <c r="AF16" s="12">
        <f>Data2!AH19</f>
        <v>14.634146341463413</v>
      </c>
      <c r="AG16" s="12">
        <f>Data2!AI19</f>
        <v>5.6603773584905666</v>
      </c>
      <c r="AH16" s="12">
        <f>Data2!AJ19</f>
        <v>17.006802721088434</v>
      </c>
      <c r="AI16" s="12">
        <f>Data2!AK19</f>
        <v>9.1603053435114496</v>
      </c>
      <c r="AJ16" s="12">
        <f>Data2!AL19</f>
        <v>6.3157894736842106</v>
      </c>
      <c r="AK16" s="12">
        <f>Data2!AM19</f>
        <v>9.5930232558139537</v>
      </c>
      <c r="AL16" s="12">
        <f>Data2!AN19</f>
        <v>10.135135135135135</v>
      </c>
      <c r="AM16" s="12">
        <f>Data2!AO19</f>
        <v>14.307692307692307</v>
      </c>
      <c r="AN16" s="12">
        <f>Data2!AP19</f>
        <v>14.285714285714285</v>
      </c>
      <c r="AO16" s="12">
        <f>Data2!AQ19</f>
        <v>10.648148148148149</v>
      </c>
      <c r="AP16" s="12">
        <f>Data2!AR19</f>
        <v>10.852713178294573</v>
      </c>
      <c r="AQ16" s="12">
        <f>Data2!AS19</f>
        <v>18.518518518518519</v>
      </c>
      <c r="AR16" s="12">
        <f>Data2!AT19</f>
        <v>10.632911392405063</v>
      </c>
      <c r="AS16" s="12">
        <f>Data2!AU19</f>
        <v>8.8414634146341466</v>
      </c>
      <c r="AT16" s="12">
        <f>Data2!AV19</f>
        <v>8.6075949367088604</v>
      </c>
      <c r="AU16" s="12">
        <f>Data2!AW19</f>
        <v>12.635869565217392</v>
      </c>
      <c r="AV16" s="12">
        <f>Data2!AX19</f>
        <v>12.487411883182276</v>
      </c>
      <c r="AW16" s="12">
        <f>Data2!AY19</f>
        <v>10.551558752997602</v>
      </c>
      <c r="AX16" s="12">
        <f>Data2!AZ19</f>
        <v>12.878787878787879</v>
      </c>
      <c r="AY16" s="12">
        <f>Data2!BA19</f>
        <v>7.7253218884120178</v>
      </c>
      <c r="AZ16" s="12">
        <f>Data2!BB19</f>
        <v>5.5147058823529411</v>
      </c>
      <c r="BA16" s="12">
        <f>Data2!BC19</f>
        <v>5.46218487394958</v>
      </c>
      <c r="BB16" s="12">
        <f>Data2!BD19</f>
        <v>5.8721934369602762</v>
      </c>
      <c r="BC16" s="12">
        <f>Data2!BE19</f>
        <v>9.6632503660322104</v>
      </c>
      <c r="BD16" s="12">
        <f>Data2!BF19</f>
        <v>13</v>
      </c>
      <c r="BE16" s="12">
        <f>Data2!BG19</f>
        <v>4.2735042735042734</v>
      </c>
      <c r="BF16" s="12">
        <f>Data2!BH19</f>
        <v>7.7669902912621351</v>
      </c>
      <c r="BG16" s="12">
        <f>Data2!BI19</f>
        <v>6.9767441860465116</v>
      </c>
      <c r="BH16" s="12">
        <f>Data2!BJ19</f>
        <v>15.151515151515152</v>
      </c>
      <c r="BI16" s="12">
        <f>Data2!BK19</f>
        <v>6.8322981366459627</v>
      </c>
      <c r="BJ16" s="12">
        <f>Data2!BL19</f>
        <v>18.75</v>
      </c>
      <c r="BK16" s="12">
        <f>Data2!BM19</f>
        <v>0</v>
      </c>
      <c r="BL16" s="12">
        <f>Data2!BN19</f>
        <v>10.44776119402985</v>
      </c>
      <c r="BM16" s="12">
        <f>Data2!BO19</f>
        <v>7.6923076923076925</v>
      </c>
      <c r="BN16" s="12">
        <f>Data2!BP19</f>
        <v>4.700854700854701</v>
      </c>
      <c r="BO16" s="12">
        <f>Data2!BQ19</f>
        <v>10</v>
      </c>
      <c r="BP16" s="12">
        <f>Data2!BR19</f>
        <v>6.9565217391304346</v>
      </c>
      <c r="BQ16" s="12">
        <f>Data2!BS19</f>
        <v>9.8143236074270561</v>
      </c>
      <c r="BR16" s="12">
        <f>Data2!BT19</f>
        <v>17.460317460317459</v>
      </c>
      <c r="BS16" s="12">
        <f>Data2!BU19</f>
        <v>13.888888888888889</v>
      </c>
      <c r="BT16" s="12">
        <f>Data2!BV19</f>
        <v>11.683848797250858</v>
      </c>
      <c r="BU16" s="12">
        <f>Data2!BW19</f>
        <v>12.680115273775217</v>
      </c>
      <c r="BV16" s="12">
        <f>Data2!BX19</f>
        <v>0</v>
      </c>
      <c r="BW16" s="12">
        <f>Data2!BY19</f>
        <v>11.76470588235294</v>
      </c>
      <c r="BX16" s="12">
        <f>Data2!BZ19</f>
        <v>8.0662983425414367</v>
      </c>
      <c r="BY16" s="12">
        <f>Data2!CA19</f>
        <v>11.466165413533833</v>
      </c>
      <c r="BZ16" s="12">
        <f>Data2!CB19</f>
        <v>10.144927536231885</v>
      </c>
      <c r="CA16" s="12">
        <f>Data2!CC19</f>
        <v>7.7669902912621351</v>
      </c>
      <c r="CB16" s="12">
        <f>Data2!CD19</f>
        <v>11.020408163265307</v>
      </c>
      <c r="CC16" s="12">
        <f>Data2!CE19</f>
        <v>9.8039215686274517</v>
      </c>
      <c r="CD16" s="12">
        <f>Data2!CF19</f>
        <v>10.221157390342794</v>
      </c>
    </row>
    <row r="17" spans="1:82" ht="15.75" customHeight="1" x14ac:dyDescent="0.4">
      <c r="A17" s="1">
        <v>11</v>
      </c>
      <c r="B17" s="47" t="s">
        <v>127</v>
      </c>
      <c r="C17" s="12">
        <v>0</v>
      </c>
      <c r="D17" s="12">
        <v>0</v>
      </c>
      <c r="E17" s="12">
        <v>9.5744680851063837</v>
      </c>
      <c r="F17" s="12">
        <v>9.9173553719008272</v>
      </c>
      <c r="G17" s="12">
        <v>10.714285714285714</v>
      </c>
      <c r="H17" s="12">
        <v>10.16949152542373</v>
      </c>
      <c r="I17" s="12">
        <v>29.72972972972973</v>
      </c>
      <c r="J17" s="12">
        <v>0</v>
      </c>
      <c r="K17" s="12">
        <v>43.902439024390247</v>
      </c>
      <c r="L17" s="12">
        <v>7.518796992481203</v>
      </c>
      <c r="M17" s="12">
        <v>0</v>
      </c>
      <c r="N17" s="12">
        <v>4.8780487804878048</v>
      </c>
      <c r="O17" s="12">
        <v>0</v>
      </c>
      <c r="P17" s="12">
        <v>4.7794117647058822</v>
      </c>
      <c r="Q17" s="12">
        <v>0</v>
      </c>
      <c r="R17" s="12">
        <v>0</v>
      </c>
      <c r="S17" s="12">
        <v>0</v>
      </c>
      <c r="T17" s="12">
        <v>14.925373134328357</v>
      </c>
      <c r="U17" s="12">
        <v>0</v>
      </c>
      <c r="V17" s="12">
        <v>6.25</v>
      </c>
      <c r="W17" s="12">
        <v>0</v>
      </c>
      <c r="X17" s="12">
        <v>20.833333333333336</v>
      </c>
      <c r="Y17" s="12">
        <v>3.79746835443038</v>
      </c>
      <c r="Z17" s="12">
        <v>0</v>
      </c>
      <c r="AA17" s="12">
        <v>5.2132701421800949</v>
      </c>
      <c r="AB17" s="12">
        <v>3.9215686274509802</v>
      </c>
      <c r="AC17" s="12">
        <v>7.9422382671480145</v>
      </c>
      <c r="AD17" s="12">
        <v>5.3333333333333339</v>
      </c>
      <c r="AE17" s="12">
        <v>0</v>
      </c>
      <c r="AF17" s="12">
        <v>17.647058823529413</v>
      </c>
      <c r="AG17" s="12">
        <v>7.7777777777777777</v>
      </c>
      <c r="AH17" s="12">
        <v>0</v>
      </c>
      <c r="AI17" s="12">
        <v>8.3333333333333321</v>
      </c>
      <c r="AJ17" s="12">
        <v>14.285714285714285</v>
      </c>
      <c r="AK17" s="12">
        <v>9.0909090909090917</v>
      </c>
      <c r="AL17" s="12">
        <v>11.214953271028037</v>
      </c>
      <c r="AM17" s="12">
        <v>0</v>
      </c>
      <c r="AN17" s="12">
        <v>0</v>
      </c>
      <c r="AO17" s="12">
        <v>0</v>
      </c>
      <c r="AP17" s="12">
        <v>7.5</v>
      </c>
      <c r="AQ17" s="12">
        <v>0</v>
      </c>
      <c r="AR17" s="12">
        <v>12.903225806451612</v>
      </c>
      <c r="AS17" s="12">
        <v>9.8901098901098905</v>
      </c>
      <c r="AT17" s="12">
        <v>45.833333333333329</v>
      </c>
      <c r="AU17" s="12">
        <v>5.6910569105691051</v>
      </c>
      <c r="AV17" s="12">
        <v>1.048951048951049</v>
      </c>
      <c r="AW17" s="12">
        <v>3.9473684210526314</v>
      </c>
      <c r="AX17" s="12">
        <v>0</v>
      </c>
      <c r="AY17" s="12">
        <v>18.181818181818183</v>
      </c>
      <c r="AZ17" s="12">
        <v>18.604651162790699</v>
      </c>
      <c r="BA17" s="12">
        <v>19.148936170212767</v>
      </c>
      <c r="BB17" s="12">
        <v>16.38418079096045</v>
      </c>
      <c r="BC17" s="12">
        <v>8.6614173228346463</v>
      </c>
      <c r="BD17" s="12">
        <v>25</v>
      </c>
      <c r="BE17" s="12">
        <v>0</v>
      </c>
      <c r="BF17" s="12">
        <v>14.285714285714285</v>
      </c>
      <c r="BG17" s="12">
        <v>10.810810810810811</v>
      </c>
      <c r="BH17" s="12">
        <v>0</v>
      </c>
      <c r="BI17" s="12">
        <v>26.804123711340207</v>
      </c>
      <c r="BJ17" s="12">
        <v>0</v>
      </c>
      <c r="BK17" s="12">
        <v>0</v>
      </c>
      <c r="BL17" s="12">
        <v>0</v>
      </c>
      <c r="BM17" s="12">
        <v>0</v>
      </c>
      <c r="BN17" s="12">
        <v>20.634920634920633</v>
      </c>
      <c r="BO17" s="12">
        <v>0</v>
      </c>
      <c r="BP17" s="12">
        <v>26.666666666666668</v>
      </c>
      <c r="BQ17" s="12">
        <v>1.7751479289940828</v>
      </c>
      <c r="BR17" s="12">
        <v>0</v>
      </c>
      <c r="BS17" s="12">
        <v>0</v>
      </c>
      <c r="BT17" s="12">
        <v>0</v>
      </c>
      <c r="BU17" s="12">
        <v>4</v>
      </c>
      <c r="BV17" s="12">
        <v>0</v>
      </c>
      <c r="BW17" s="12">
        <v>25.373134328358208</v>
      </c>
      <c r="BX17" s="12">
        <v>8.4337349397590362</v>
      </c>
      <c r="BY17" s="12">
        <v>3.3333333333333335</v>
      </c>
      <c r="BZ17" s="12">
        <v>10.48951048951049</v>
      </c>
      <c r="CA17" s="12">
        <v>31</v>
      </c>
      <c r="CB17" s="12">
        <v>7.0175438596491224</v>
      </c>
      <c r="CC17" s="12">
        <v>0</v>
      </c>
      <c r="CD17" s="12">
        <v>9.2399403874813721</v>
      </c>
    </row>
    <row r="18" spans="1:82" ht="15.75" customHeight="1" x14ac:dyDescent="0.4">
      <c r="A18" s="1">
        <v>12</v>
      </c>
      <c r="B18" s="48" t="s">
        <v>147</v>
      </c>
      <c r="C18" s="12">
        <v>0</v>
      </c>
      <c r="D18" s="12">
        <v>6.1538461538461542</v>
      </c>
      <c r="E18" s="12">
        <v>11.244979919678714</v>
      </c>
      <c r="F18" s="12">
        <v>26.760563380281688</v>
      </c>
      <c r="G18" s="12">
        <v>11.320754716981133</v>
      </c>
      <c r="H18" s="12">
        <v>8.3333333333333321</v>
      </c>
      <c r="I18" s="12">
        <v>38.297872340425535</v>
      </c>
      <c r="J18" s="12">
        <v>0</v>
      </c>
      <c r="K18" s="12">
        <v>37.857142857142854</v>
      </c>
      <c r="L18" s="12">
        <v>11.707317073170733</v>
      </c>
      <c r="M18" s="12">
        <v>0</v>
      </c>
      <c r="N18" s="12">
        <v>8.2969432314410483</v>
      </c>
      <c r="O18" s="12">
        <v>7.2580645161290329</v>
      </c>
      <c r="P18" s="12">
        <v>8.2332761578044611</v>
      </c>
      <c r="Q18" s="12">
        <v>6.8965517241379306</v>
      </c>
      <c r="R18" s="12">
        <v>4.3478260869565215</v>
      </c>
      <c r="S18" s="12">
        <v>0</v>
      </c>
      <c r="T18" s="12">
        <v>28.784648187633259</v>
      </c>
      <c r="U18" s="12">
        <v>5.7575757575757578</v>
      </c>
      <c r="V18" s="12">
        <v>11.032863849765258</v>
      </c>
      <c r="W18" s="12">
        <v>0</v>
      </c>
      <c r="X18" s="12">
        <v>33.834586466165412</v>
      </c>
      <c r="Y18" s="12">
        <v>4.3103448275862073</v>
      </c>
      <c r="Z18" s="12">
        <v>12</v>
      </c>
      <c r="AA18" s="12">
        <v>8.2442748091603058</v>
      </c>
      <c r="AB18" s="12">
        <v>4.7619047619047619</v>
      </c>
      <c r="AC18" s="12">
        <v>13.956043956043956</v>
      </c>
      <c r="AD18" s="12">
        <v>6.5</v>
      </c>
      <c r="AE18" s="12">
        <v>12.5</v>
      </c>
      <c r="AF18" s="12">
        <v>0</v>
      </c>
      <c r="AG18" s="12">
        <v>20.765027322404372</v>
      </c>
      <c r="AH18" s="12">
        <v>5.3333333333333339</v>
      </c>
      <c r="AI18" s="12">
        <v>10.062893081761008</v>
      </c>
      <c r="AJ18" s="12">
        <v>11.111111111111111</v>
      </c>
      <c r="AK18" s="12">
        <v>23.195876288659793</v>
      </c>
      <c r="AL18" s="12">
        <v>11.160714285714286</v>
      </c>
      <c r="AM18" s="12">
        <v>8.1794195250659634</v>
      </c>
      <c r="AN18" s="12">
        <v>15.384615384615385</v>
      </c>
      <c r="AO18" s="12">
        <v>13.913043478260869</v>
      </c>
      <c r="AP18" s="12">
        <v>23.880597014925371</v>
      </c>
      <c r="AQ18" s="12">
        <v>0</v>
      </c>
      <c r="AR18" s="12">
        <v>29.761904761904763</v>
      </c>
      <c r="AS18" s="12">
        <v>18.421052631578945</v>
      </c>
      <c r="AT18" s="12">
        <v>42.810457516339866</v>
      </c>
      <c r="AU18" s="12">
        <v>5.7364341085271313</v>
      </c>
      <c r="AV18" s="12">
        <v>5.3356282271944924</v>
      </c>
      <c r="AW18" s="12">
        <v>6.666666666666667</v>
      </c>
      <c r="AX18" s="12">
        <v>6.1068702290076331</v>
      </c>
      <c r="AY18" s="12">
        <v>25.547445255474454</v>
      </c>
      <c r="AZ18" s="12">
        <v>26.785714285714285</v>
      </c>
      <c r="BA18" s="12">
        <v>12.878787878787879</v>
      </c>
      <c r="BB18" s="12">
        <v>31.25</v>
      </c>
      <c r="BC18" s="12">
        <v>12.777777777777777</v>
      </c>
      <c r="BD18" s="12">
        <v>14.754098360655737</v>
      </c>
      <c r="BE18" s="12">
        <v>7.6923076923076925</v>
      </c>
      <c r="BF18" s="12">
        <v>0</v>
      </c>
      <c r="BG18" s="12">
        <v>33.333333333333329</v>
      </c>
      <c r="BH18" s="12">
        <v>9.3023255813953494</v>
      </c>
      <c r="BI18" s="12">
        <v>32.173913043478258</v>
      </c>
      <c r="BJ18" s="12">
        <v>13.043478260869565</v>
      </c>
      <c r="BK18" s="12" t="e">
        <v>#DIV/0!</v>
      </c>
      <c r="BL18" s="12">
        <v>16.176470588235293</v>
      </c>
      <c r="BM18" s="12">
        <v>5.7142857142857144</v>
      </c>
      <c r="BN18" s="12">
        <v>40.490797546012267</v>
      </c>
      <c r="BO18" s="12">
        <v>6.8181818181818175</v>
      </c>
      <c r="BP18" s="12">
        <v>38.095238095238095</v>
      </c>
      <c r="BQ18" s="12">
        <v>4.6082949308755765</v>
      </c>
      <c r="BR18" s="12">
        <v>10</v>
      </c>
      <c r="BS18" s="12">
        <v>4.7619047619047619</v>
      </c>
      <c r="BT18" s="12">
        <v>5.7803468208092488</v>
      </c>
      <c r="BU18" s="12">
        <v>9.0090090090090094</v>
      </c>
      <c r="BV18" s="12">
        <v>0</v>
      </c>
      <c r="BW18" s="12">
        <v>22.608695652173914</v>
      </c>
      <c r="BX18" s="12">
        <v>14.07035175879397</v>
      </c>
      <c r="BY18" s="12">
        <v>5.7324840764331215</v>
      </c>
      <c r="BZ18" s="12">
        <v>8.9208633093525176</v>
      </c>
      <c r="CA18" s="12">
        <v>46.188340807174889</v>
      </c>
      <c r="CB18" s="12">
        <v>12.096774193548388</v>
      </c>
      <c r="CC18" s="12">
        <f>Data2!CE7</f>
        <v>0</v>
      </c>
      <c r="CD18" s="12">
        <v>14.2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6600"/>
  </sheetPr>
  <dimension ref="A1:T85"/>
  <sheetViews>
    <sheetView showGridLines="0" showRowColHeaders="0" zoomScaleNormal="100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H23" sqref="H23"/>
    </sheetView>
  </sheetViews>
  <sheetFormatPr defaultColWidth="9.1328125" defaultRowHeight="13.15" x14ac:dyDescent="0.4"/>
  <cols>
    <col min="1" max="1" width="5" style="13" customWidth="1"/>
    <col min="2" max="2" width="42" style="14" bestFit="1" customWidth="1"/>
    <col min="3" max="3" width="9.73046875" style="14" customWidth="1"/>
    <col min="4" max="4" width="11.1328125" style="14" customWidth="1"/>
    <col min="5" max="6" width="9.1328125" style="14"/>
    <col min="7" max="7" width="10.59765625" style="14" customWidth="1"/>
    <col min="8" max="10" width="9.1328125" style="14"/>
    <col min="11" max="14" width="9.1328125" style="16"/>
    <col min="15" max="15" width="42" style="16" bestFit="1" customWidth="1"/>
    <col min="16" max="18" width="9.1328125" style="16"/>
    <col min="19" max="19" width="16" style="33" bestFit="1" customWidth="1"/>
    <col min="20" max="20" width="9.1328125" style="16"/>
    <col min="21" max="16384" width="9.1328125" style="14"/>
  </cols>
  <sheetData>
    <row r="1" spans="2:19" ht="57" customHeight="1" x14ac:dyDescent="0.4">
      <c r="B1" s="72" t="s">
        <v>140</v>
      </c>
      <c r="C1" s="73"/>
      <c r="D1" s="73"/>
      <c r="E1" s="73"/>
      <c r="F1" s="73"/>
      <c r="G1" s="73"/>
    </row>
    <row r="2" spans="2:19" ht="4.5" customHeight="1" x14ac:dyDescent="0.4"/>
    <row r="3" spans="2:19" ht="13.5" x14ac:dyDescent="0.4">
      <c r="B3" s="6" t="s">
        <v>91</v>
      </c>
      <c r="C3" s="15">
        <v>4</v>
      </c>
    </row>
    <row r="4" spans="2:19" ht="4.5" customHeight="1" x14ac:dyDescent="0.4">
      <c r="N4" s="17"/>
      <c r="O4" s="17"/>
      <c r="P4" s="17"/>
      <c r="Q4" s="17"/>
    </row>
    <row r="5" spans="2:19" x14ac:dyDescent="0.4">
      <c r="M5" s="57"/>
      <c r="N5" s="58"/>
      <c r="O5" s="58"/>
      <c r="P5" s="17"/>
      <c r="Q5" s="17"/>
    </row>
    <row r="6" spans="2:19" x14ac:dyDescent="0.4">
      <c r="M6" s="57"/>
      <c r="N6" s="59"/>
      <c r="O6" s="60" t="s">
        <v>110</v>
      </c>
      <c r="P6" s="18"/>
      <c r="Q6" s="17"/>
      <c r="S6" s="33" t="s">
        <v>0</v>
      </c>
    </row>
    <row r="7" spans="2:19" x14ac:dyDescent="0.4">
      <c r="M7" s="57"/>
      <c r="N7" s="61">
        <v>1</v>
      </c>
      <c r="O7" s="62" t="s">
        <v>104</v>
      </c>
      <c r="P7" s="19">
        <v>2006</v>
      </c>
      <c r="Q7" s="20">
        <f>VLOOKUP(N7,Data1!$A$7:$CD$16,2+$C$3)</f>
        <v>30.952380952380953</v>
      </c>
      <c r="S7" s="33" t="s">
        <v>1</v>
      </c>
    </row>
    <row r="8" spans="2:19" x14ac:dyDescent="0.4">
      <c r="M8" s="57"/>
      <c r="N8" s="61">
        <v>2</v>
      </c>
      <c r="O8" s="62" t="s">
        <v>101</v>
      </c>
      <c r="P8" s="19">
        <v>2016</v>
      </c>
      <c r="Q8" s="20">
        <f>VLOOKUP(N8,Data1!$A$7:$CD$16,2+$C$3)</f>
        <v>19.101123595505616</v>
      </c>
      <c r="S8" s="33" t="s">
        <v>2</v>
      </c>
    </row>
    <row r="9" spans="2:19" x14ac:dyDescent="0.4">
      <c r="M9" s="57"/>
      <c r="N9" s="61"/>
      <c r="O9" s="60" t="s">
        <v>111</v>
      </c>
      <c r="P9" s="18"/>
      <c r="Q9" s="17"/>
      <c r="S9" s="33" t="s">
        <v>3</v>
      </c>
    </row>
    <row r="10" spans="2:19" x14ac:dyDescent="0.4">
      <c r="M10" s="57"/>
      <c r="N10" s="61">
        <v>3</v>
      </c>
      <c r="O10" s="62" t="s">
        <v>105</v>
      </c>
      <c r="P10" s="19">
        <v>2006</v>
      </c>
      <c r="Q10" s="20">
        <f>VLOOKUP(N10,Data1!$A$7:$CD$16,2+$C$3)</f>
        <v>15.151515151515152</v>
      </c>
      <c r="S10" s="33" t="s">
        <v>4</v>
      </c>
    </row>
    <row r="11" spans="2:19" x14ac:dyDescent="0.4">
      <c r="M11" s="57"/>
      <c r="N11" s="61">
        <v>4</v>
      </c>
      <c r="O11" s="62" t="s">
        <v>102</v>
      </c>
      <c r="P11" s="19">
        <v>2016</v>
      </c>
      <c r="Q11" s="20">
        <f>VLOOKUP(N11,Data1!$A$7:$CD$16,2+$C$3)</f>
        <v>5.6338028169014089</v>
      </c>
      <c r="S11" s="33" t="s">
        <v>5</v>
      </c>
    </row>
    <row r="12" spans="2:19" x14ac:dyDescent="0.4">
      <c r="M12" s="57"/>
      <c r="N12" s="61"/>
      <c r="O12" s="60" t="s">
        <v>112</v>
      </c>
      <c r="P12" s="18"/>
      <c r="Q12" s="17"/>
      <c r="S12" s="33" t="s">
        <v>6</v>
      </c>
    </row>
    <row r="13" spans="2:19" x14ac:dyDescent="0.4">
      <c r="M13" s="57"/>
      <c r="N13" s="61">
        <v>5</v>
      </c>
      <c r="O13" s="62" t="s">
        <v>118</v>
      </c>
      <c r="P13" s="19">
        <v>2006</v>
      </c>
      <c r="Q13" s="20">
        <f>VLOOKUP(N13,Data1!$A$7:$CD$16,2+$C$3)</f>
        <v>49.162011173184354</v>
      </c>
      <c r="S13" s="33" t="s">
        <v>7</v>
      </c>
    </row>
    <row r="14" spans="2:19" x14ac:dyDescent="0.4">
      <c r="M14" s="57"/>
      <c r="N14" s="61">
        <v>6</v>
      </c>
      <c r="O14" s="62" t="s">
        <v>119</v>
      </c>
      <c r="P14" s="19">
        <v>2016</v>
      </c>
      <c r="Q14" s="20">
        <f>VLOOKUP(N14,Data1!$A$7:$CD$16,2+$C$3)</f>
        <v>45.916515426497277</v>
      </c>
      <c r="S14" s="33" t="s">
        <v>8</v>
      </c>
    </row>
    <row r="15" spans="2:19" x14ac:dyDescent="0.4">
      <c r="M15" s="57"/>
      <c r="N15" s="61"/>
      <c r="O15" s="60" t="s">
        <v>113</v>
      </c>
      <c r="P15" s="18"/>
      <c r="Q15" s="17"/>
      <c r="S15" s="33" t="s">
        <v>9</v>
      </c>
    </row>
    <row r="16" spans="2:19" x14ac:dyDescent="0.4">
      <c r="M16" s="57"/>
      <c r="N16" s="61">
        <v>7</v>
      </c>
      <c r="O16" s="62" t="s">
        <v>107</v>
      </c>
      <c r="P16" s="19">
        <v>2006</v>
      </c>
      <c r="Q16" s="20">
        <f>VLOOKUP(N16,Data1!$A$7:$CD$16,2+$C$3)</f>
        <v>44.223107569721115</v>
      </c>
      <c r="S16" s="33" t="s">
        <v>10</v>
      </c>
    </row>
    <row r="17" spans="13:19" x14ac:dyDescent="0.4">
      <c r="M17" s="57"/>
      <c r="N17" s="61">
        <v>8</v>
      </c>
      <c r="O17" s="62" t="s">
        <v>103</v>
      </c>
      <c r="P17" s="19">
        <v>2016</v>
      </c>
      <c r="Q17" s="20">
        <f>VLOOKUP(N17,Data1!$A$7:$CD$16,2+$C$3)</f>
        <v>43.667068757539198</v>
      </c>
      <c r="S17" s="33" t="s">
        <v>11</v>
      </c>
    </row>
    <row r="18" spans="13:19" ht="6" customHeight="1" x14ac:dyDescent="0.4">
      <c r="M18" s="57"/>
      <c r="N18" s="61"/>
      <c r="O18" s="60" t="s">
        <v>84</v>
      </c>
      <c r="P18" s="18"/>
      <c r="Q18" s="17"/>
      <c r="S18" s="33" t="s">
        <v>12</v>
      </c>
    </row>
    <row r="19" spans="13:19" x14ac:dyDescent="0.4">
      <c r="M19" s="57"/>
      <c r="N19" s="61">
        <v>9</v>
      </c>
      <c r="O19" s="62" t="s">
        <v>108</v>
      </c>
      <c r="P19" s="19">
        <v>2006</v>
      </c>
      <c r="Q19" s="20">
        <f>VLOOKUP(N19,Data1!$A$7:$CD$16,2+$C$3)</f>
        <v>7.5313807531380759</v>
      </c>
      <c r="S19" s="33" t="s">
        <v>13</v>
      </c>
    </row>
    <row r="20" spans="13:19" x14ac:dyDescent="0.4">
      <c r="M20" s="57"/>
      <c r="N20" s="61">
        <v>10</v>
      </c>
      <c r="O20" s="62" t="s">
        <v>109</v>
      </c>
      <c r="P20" s="19">
        <v>2016</v>
      </c>
      <c r="Q20" s="20">
        <f>VLOOKUP(N20,Data1!$A$7:$CD$16,2+$C$3)</f>
        <v>8.4367245657568244</v>
      </c>
      <c r="S20" s="33" t="s">
        <v>15</v>
      </c>
    </row>
    <row r="21" spans="13:19" x14ac:dyDescent="0.4">
      <c r="M21" s="57"/>
      <c r="N21" s="58"/>
      <c r="O21" s="60" t="s">
        <v>128</v>
      </c>
      <c r="P21" s="17"/>
      <c r="Q21" s="17"/>
      <c r="S21" s="33" t="s">
        <v>14</v>
      </c>
    </row>
    <row r="22" spans="13:19" x14ac:dyDescent="0.4">
      <c r="M22" s="57"/>
      <c r="N22" s="61">
        <v>11</v>
      </c>
      <c r="O22" s="63" t="s">
        <v>127</v>
      </c>
      <c r="P22" s="19">
        <v>2006</v>
      </c>
      <c r="Q22" s="20">
        <f>VLOOKUP(N22,Data1!$A$7:$CD$18,2+$C$3)</f>
        <v>9.9173553719008272</v>
      </c>
      <c r="S22" s="33" t="s">
        <v>16</v>
      </c>
    </row>
    <row r="23" spans="13:19" x14ac:dyDescent="0.4">
      <c r="M23" s="57"/>
      <c r="N23" s="61">
        <v>12</v>
      </c>
      <c r="O23" s="63" t="s">
        <v>126</v>
      </c>
      <c r="P23" s="19">
        <v>2016</v>
      </c>
      <c r="Q23" s="20">
        <f>VLOOKUP(N23,Data1!$A$7:$CD$18,2+$C$3)</f>
        <v>26.760563380281688</v>
      </c>
      <c r="S23" s="33" t="s">
        <v>17</v>
      </c>
    </row>
    <row r="24" spans="13:19" x14ac:dyDescent="0.4">
      <c r="M24" s="57"/>
      <c r="N24" s="58"/>
      <c r="O24" s="58"/>
      <c r="P24" s="17"/>
      <c r="Q24" s="17"/>
      <c r="S24" s="33" t="s">
        <v>18</v>
      </c>
    </row>
    <row r="25" spans="13:19" x14ac:dyDescent="0.4">
      <c r="M25" s="57"/>
      <c r="N25" s="58"/>
      <c r="O25" s="58"/>
      <c r="P25" s="17"/>
      <c r="Q25" s="17"/>
      <c r="S25" s="33" t="s">
        <v>19</v>
      </c>
    </row>
    <row r="26" spans="13:19" x14ac:dyDescent="0.4">
      <c r="M26" s="57"/>
      <c r="N26" s="57"/>
      <c r="O26" s="57"/>
      <c r="S26" s="33" t="s">
        <v>78</v>
      </c>
    </row>
    <row r="27" spans="13:19" x14ac:dyDescent="0.4">
      <c r="S27" s="33" t="s">
        <v>20</v>
      </c>
    </row>
    <row r="28" spans="13:19" x14ac:dyDescent="0.4">
      <c r="S28" s="33" t="s">
        <v>21</v>
      </c>
    </row>
    <row r="29" spans="13:19" x14ac:dyDescent="0.4">
      <c r="S29" s="33" t="s">
        <v>22</v>
      </c>
    </row>
    <row r="30" spans="13:19" x14ac:dyDescent="0.4">
      <c r="S30" s="33" t="s">
        <v>23</v>
      </c>
    </row>
    <row r="31" spans="13:19" x14ac:dyDescent="0.4">
      <c r="S31" s="33" t="s">
        <v>24</v>
      </c>
    </row>
    <row r="32" spans="13:19" ht="6" customHeight="1" x14ac:dyDescent="0.4">
      <c r="S32" s="33" t="s">
        <v>25</v>
      </c>
    </row>
    <row r="33" spans="19:19" x14ac:dyDescent="0.4">
      <c r="S33" s="33" t="s">
        <v>26</v>
      </c>
    </row>
    <row r="34" spans="19:19" x14ac:dyDescent="0.4">
      <c r="S34" s="33" t="s">
        <v>27</v>
      </c>
    </row>
    <row r="35" spans="19:19" x14ac:dyDescent="0.4">
      <c r="S35" s="33" t="s">
        <v>28</v>
      </c>
    </row>
    <row r="36" spans="19:19" x14ac:dyDescent="0.4">
      <c r="S36" s="33" t="s">
        <v>29</v>
      </c>
    </row>
    <row r="37" spans="19:19" x14ac:dyDescent="0.4">
      <c r="S37" s="33" t="s">
        <v>30</v>
      </c>
    </row>
    <row r="38" spans="19:19" x14ac:dyDescent="0.4">
      <c r="S38" s="33" t="s">
        <v>31</v>
      </c>
    </row>
    <row r="39" spans="19:19" x14ac:dyDescent="0.4">
      <c r="S39" s="33" t="s">
        <v>32</v>
      </c>
    </row>
    <row r="40" spans="19:19" x14ac:dyDescent="0.4">
      <c r="S40" s="33" t="s">
        <v>33</v>
      </c>
    </row>
    <row r="41" spans="19:19" x14ac:dyDescent="0.4">
      <c r="S41" s="33" t="s">
        <v>34</v>
      </c>
    </row>
    <row r="42" spans="19:19" x14ac:dyDescent="0.4">
      <c r="S42" s="33" t="s">
        <v>35</v>
      </c>
    </row>
    <row r="43" spans="19:19" x14ac:dyDescent="0.4">
      <c r="S43" s="33" t="s">
        <v>36</v>
      </c>
    </row>
    <row r="44" spans="19:19" x14ac:dyDescent="0.4">
      <c r="S44" s="33" t="s">
        <v>37</v>
      </c>
    </row>
    <row r="45" spans="19:19" x14ac:dyDescent="0.4">
      <c r="S45" s="33" t="s">
        <v>38</v>
      </c>
    </row>
    <row r="46" spans="19:19" x14ac:dyDescent="0.4">
      <c r="S46" s="33" t="s">
        <v>39</v>
      </c>
    </row>
    <row r="47" spans="19:19" ht="6" customHeight="1" x14ac:dyDescent="0.4">
      <c r="S47" s="33" t="s">
        <v>40</v>
      </c>
    </row>
    <row r="48" spans="19:19" x14ac:dyDescent="0.4">
      <c r="S48" s="33" t="s">
        <v>41</v>
      </c>
    </row>
    <row r="49" spans="19:19" x14ac:dyDescent="0.4">
      <c r="S49" s="33" t="s">
        <v>42</v>
      </c>
    </row>
    <row r="50" spans="19:19" x14ac:dyDescent="0.4">
      <c r="S50" s="33" t="s">
        <v>43</v>
      </c>
    </row>
    <row r="51" spans="19:19" x14ac:dyDescent="0.4">
      <c r="S51" s="33" t="s">
        <v>44</v>
      </c>
    </row>
    <row r="52" spans="19:19" x14ac:dyDescent="0.4">
      <c r="S52" s="33" t="s">
        <v>45</v>
      </c>
    </row>
    <row r="53" spans="19:19" x14ac:dyDescent="0.4">
      <c r="S53" s="33" t="s">
        <v>46</v>
      </c>
    </row>
    <row r="54" spans="19:19" x14ac:dyDescent="0.4">
      <c r="S54" s="33" t="s">
        <v>47</v>
      </c>
    </row>
    <row r="55" spans="19:19" x14ac:dyDescent="0.4">
      <c r="S55" s="33" t="s">
        <v>48</v>
      </c>
    </row>
    <row r="56" spans="19:19" x14ac:dyDescent="0.4">
      <c r="S56" s="33" t="s">
        <v>49</v>
      </c>
    </row>
    <row r="57" spans="19:19" x14ac:dyDescent="0.4">
      <c r="S57" s="33" t="s">
        <v>50</v>
      </c>
    </row>
    <row r="58" spans="19:19" x14ac:dyDescent="0.4">
      <c r="S58" s="33" t="s">
        <v>51</v>
      </c>
    </row>
    <row r="59" spans="19:19" x14ac:dyDescent="0.4">
      <c r="S59" s="33" t="s">
        <v>52</v>
      </c>
    </row>
    <row r="60" spans="19:19" x14ac:dyDescent="0.4">
      <c r="S60" s="33" t="s">
        <v>53</v>
      </c>
    </row>
    <row r="61" spans="19:19" ht="6" customHeight="1" x14ac:dyDescent="0.4">
      <c r="S61" s="33" t="s">
        <v>54</v>
      </c>
    </row>
    <row r="62" spans="19:19" x14ac:dyDescent="0.4">
      <c r="S62" s="33" t="s">
        <v>55</v>
      </c>
    </row>
    <row r="63" spans="19:19" x14ac:dyDescent="0.4">
      <c r="S63" s="33" t="s">
        <v>56</v>
      </c>
    </row>
    <row r="64" spans="19:19" x14ac:dyDescent="0.4">
      <c r="S64" s="33" t="s">
        <v>57</v>
      </c>
    </row>
    <row r="65" spans="19:19" x14ac:dyDescent="0.4">
      <c r="S65" s="33" t="s">
        <v>58</v>
      </c>
    </row>
    <row r="66" spans="19:19" x14ac:dyDescent="0.4">
      <c r="S66" s="33" t="s">
        <v>77</v>
      </c>
    </row>
    <row r="67" spans="19:19" x14ac:dyDescent="0.4">
      <c r="S67" s="33" t="s">
        <v>59</v>
      </c>
    </row>
    <row r="68" spans="19:19" x14ac:dyDescent="0.4">
      <c r="S68" s="33" t="s">
        <v>60</v>
      </c>
    </row>
    <row r="69" spans="19:19" x14ac:dyDescent="0.4">
      <c r="S69" s="33" t="s">
        <v>61</v>
      </c>
    </row>
    <row r="70" spans="19:19" x14ac:dyDescent="0.4">
      <c r="S70" s="33" t="s">
        <v>62</v>
      </c>
    </row>
    <row r="71" spans="19:19" x14ac:dyDescent="0.4">
      <c r="S71" s="33" t="s">
        <v>63</v>
      </c>
    </row>
    <row r="72" spans="19:19" x14ac:dyDescent="0.4">
      <c r="S72" s="33" t="s">
        <v>64</v>
      </c>
    </row>
    <row r="73" spans="19:19" x14ac:dyDescent="0.4">
      <c r="S73" s="33" t="s">
        <v>65</v>
      </c>
    </row>
    <row r="74" spans="19:19" x14ac:dyDescent="0.4">
      <c r="S74" s="33" t="s">
        <v>66</v>
      </c>
    </row>
    <row r="75" spans="19:19" x14ac:dyDescent="0.4">
      <c r="S75" s="33" t="s">
        <v>67</v>
      </c>
    </row>
    <row r="76" spans="19:19" x14ac:dyDescent="0.4">
      <c r="S76" s="33" t="s">
        <v>68</v>
      </c>
    </row>
    <row r="77" spans="19:19" x14ac:dyDescent="0.4">
      <c r="S77" s="33" t="s">
        <v>69</v>
      </c>
    </row>
    <row r="78" spans="19:19" x14ac:dyDescent="0.4">
      <c r="S78" s="33" t="s">
        <v>70</v>
      </c>
    </row>
    <row r="79" spans="19:19" x14ac:dyDescent="0.4">
      <c r="S79" s="33" t="s">
        <v>71</v>
      </c>
    </row>
    <row r="80" spans="19:19" x14ac:dyDescent="0.4">
      <c r="S80" s="33" t="s">
        <v>72</v>
      </c>
    </row>
    <row r="81" spans="19:19" x14ac:dyDescent="0.4">
      <c r="S81" s="33" t="s">
        <v>73</v>
      </c>
    </row>
    <row r="82" spans="19:19" x14ac:dyDescent="0.4">
      <c r="S82" s="33" t="s">
        <v>75</v>
      </c>
    </row>
    <row r="83" spans="19:19" x14ac:dyDescent="0.4">
      <c r="S83" s="33" t="s">
        <v>74</v>
      </c>
    </row>
    <row r="84" spans="19:19" x14ac:dyDescent="0.4">
      <c r="S84" s="33" t="s">
        <v>79</v>
      </c>
    </row>
    <row r="85" spans="19:19" x14ac:dyDescent="0.4">
      <c r="S85" s="33" t="s">
        <v>100</v>
      </c>
    </row>
  </sheetData>
  <sheetProtection sheet="1" objects="1" scenarios="1"/>
  <mergeCells count="1">
    <mergeCell ref="B1:G1"/>
  </mergeCells>
  <pageMargins left="1.1811023622047245" right="0.70866141732283472" top="0.74803149606299213" bottom="0.74803149606299213" header="0.31496062992125984" footer="0.31496062992125984"/>
  <pageSetup paperSize="9" scale="85" fitToHeight="2" orientation="portrait" r:id="rId1"/>
  <rowBreaks count="1" manualBreakCount="1">
    <brk id="60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1</xdr:col>
                    <xdr:colOff>2986088</xdr:colOff>
                    <xdr:row>1</xdr:row>
                    <xdr:rowOff>38100</xdr:rowOff>
                  </from>
                  <to>
                    <xdr:col>4</xdr:col>
                    <xdr:colOff>95250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-0.499984740745262"/>
    <pageSetUpPr fitToPage="1"/>
  </sheetPr>
  <dimension ref="B1:AV84"/>
  <sheetViews>
    <sheetView showGridLines="0" showRowColHeaders="0" topLeftCell="AJ1" zoomScaleNormal="100" workbookViewId="0">
      <pane xSplit="13" ySplit="4" topLeftCell="AW5" activePane="bottomRight" state="frozen"/>
      <selection activeCell="AJ1" sqref="AJ1"/>
      <selection pane="topRight" activeCell="AW1" sqref="AW1"/>
      <selection pane="bottomLeft" activeCell="AJ5" sqref="AJ5"/>
      <selection pane="bottomRight" activeCell="AW12" sqref="AW12"/>
    </sheetView>
  </sheetViews>
  <sheetFormatPr defaultColWidth="9.1328125" defaultRowHeight="10.5" x14ac:dyDescent="0.35"/>
  <cols>
    <col min="1" max="1" width="5.265625" style="27" customWidth="1"/>
    <col min="2" max="2" width="4.73046875" style="27" customWidth="1"/>
    <col min="3" max="3" width="13.1328125" style="27" customWidth="1"/>
    <col min="4" max="17" width="9.3984375" style="27" customWidth="1"/>
    <col min="18" max="18" width="9.1328125" style="27"/>
    <col min="19" max="19" width="7" style="27" customWidth="1"/>
    <col min="20" max="35" width="9.1328125" style="27"/>
    <col min="36" max="36" width="3.59765625" style="27" customWidth="1"/>
    <col min="37" max="16384" width="9.1328125" style="27"/>
  </cols>
  <sheetData>
    <row r="1" spans="2:48" ht="54" customHeight="1" x14ac:dyDescent="0.35">
      <c r="D1"/>
      <c r="E1"/>
      <c r="F1"/>
      <c r="G1"/>
      <c r="H1"/>
      <c r="I1"/>
      <c r="J1"/>
      <c r="K1"/>
      <c r="L1"/>
      <c r="M1"/>
      <c r="N1"/>
      <c r="O1"/>
      <c r="P1"/>
      <c r="Q1"/>
      <c r="AK1" s="74" t="s">
        <v>151</v>
      </c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</row>
    <row r="2" spans="2:48" ht="3" customHeight="1" x14ac:dyDescent="0.35"/>
    <row r="3" spans="2:48" ht="16.899999999999999" customHeight="1" x14ac:dyDescent="0.5">
      <c r="B3" s="28"/>
      <c r="C3" s="28"/>
      <c r="D3" s="53" t="s">
        <v>129</v>
      </c>
      <c r="E3" s="53" t="s">
        <v>135</v>
      </c>
      <c r="F3" s="53" t="s">
        <v>132</v>
      </c>
      <c r="G3" s="53" t="s">
        <v>130</v>
      </c>
      <c r="H3" s="53" t="s">
        <v>136</v>
      </c>
      <c r="I3" s="53" t="s">
        <v>131</v>
      </c>
      <c r="J3" s="53" t="s">
        <v>137</v>
      </c>
      <c r="K3" s="53" t="s">
        <v>97</v>
      </c>
      <c r="L3" s="28"/>
      <c r="M3" s="28"/>
      <c r="N3" s="28"/>
      <c r="O3" s="28"/>
      <c r="P3" s="28"/>
      <c r="Q3" s="28"/>
      <c r="AA3" s="27" t="s">
        <v>114</v>
      </c>
      <c r="AB3" s="27" t="s">
        <v>115</v>
      </c>
      <c r="AC3" s="27" t="s">
        <v>116</v>
      </c>
      <c r="AK3" s="29" t="s">
        <v>117</v>
      </c>
    </row>
    <row r="4" spans="2:48" ht="17.25" customHeight="1" x14ac:dyDescent="0.35">
      <c r="B4" s="27">
        <v>1</v>
      </c>
      <c r="C4" s="27" t="s">
        <v>0</v>
      </c>
      <c r="D4" s="52">
        <v>61.111111111111114</v>
      </c>
      <c r="E4" s="30">
        <v>0</v>
      </c>
      <c r="F4" s="30">
        <v>0</v>
      </c>
      <c r="G4" s="31">
        <v>458.33333333333331</v>
      </c>
      <c r="H4" s="30">
        <v>24.576271186440678</v>
      </c>
      <c r="I4" s="30">
        <v>0</v>
      </c>
      <c r="J4" s="30">
        <v>42.465753424657535</v>
      </c>
      <c r="K4" s="30">
        <v>20.3125</v>
      </c>
      <c r="L4" s="30"/>
      <c r="M4" s="30"/>
      <c r="N4" s="30"/>
      <c r="O4" s="30"/>
      <c r="P4" s="30"/>
      <c r="Q4" s="30"/>
      <c r="S4" s="27" t="s">
        <v>129</v>
      </c>
      <c r="Y4" s="27">
        <v>1</v>
      </c>
      <c r="Z4" s="27" t="s">
        <v>0</v>
      </c>
      <c r="AA4" s="27">
        <f>VLOOKUP($Y4,$B$4:$K$82,2+$AK$4)</f>
        <v>0</v>
      </c>
      <c r="AB4" s="27">
        <f>AA4+0.0001*Y4</f>
        <v>1E-4</v>
      </c>
      <c r="AC4" s="27">
        <f>RANK(AB4,AB$4:AB$82)</f>
        <v>79</v>
      </c>
      <c r="AD4" s="27" t="str">
        <f>VLOOKUP(MATCH($Y4,AC$4:AC$82,0),$Y$4:$AC$82,2)</f>
        <v>Yarra</v>
      </c>
      <c r="AE4" s="27">
        <f>VLOOKUP(MATCH($Y4,AC$4:AC$82,0),$Y$4:$AC$82,3)</f>
        <v>46.188340807174889</v>
      </c>
      <c r="AK4" s="32">
        <v>2</v>
      </c>
    </row>
    <row r="5" spans="2:48" x14ac:dyDescent="0.35">
      <c r="B5" s="27">
        <v>2</v>
      </c>
      <c r="C5" s="27" t="s">
        <v>1</v>
      </c>
      <c r="D5" s="52">
        <v>60</v>
      </c>
      <c r="E5" s="30">
        <v>6.1538461538461542</v>
      </c>
      <c r="F5" s="30">
        <v>0</v>
      </c>
      <c r="G5" s="31">
        <v>600</v>
      </c>
      <c r="H5" s="30">
        <v>30.188679245283019</v>
      </c>
      <c r="I5" s="30">
        <v>0</v>
      </c>
      <c r="J5" s="30">
        <v>40.909090909090914</v>
      </c>
      <c r="K5" s="30">
        <v>21.739130434782609</v>
      </c>
      <c r="L5" s="30"/>
      <c r="M5" s="30"/>
      <c r="N5" s="30"/>
      <c r="O5" s="30"/>
      <c r="P5" s="30"/>
      <c r="Q5" s="30"/>
      <c r="S5" s="27" t="s">
        <v>135</v>
      </c>
      <c r="Y5" s="27">
        <v>2</v>
      </c>
      <c r="Z5" s="27" t="s">
        <v>1</v>
      </c>
      <c r="AA5" s="27">
        <f t="shared" ref="AA5:AA68" si="0">VLOOKUP($Y5,$B$4:$K$82,2+$AK$4)</f>
        <v>6.1538461538461542</v>
      </c>
      <c r="AB5" s="27">
        <f t="shared" ref="AB5:AB68" si="1">AA5+0.0001*Y5</f>
        <v>6.1540461538461546</v>
      </c>
      <c r="AC5" s="27">
        <f t="shared" ref="AC5:AC68" si="2">RANK(AB5,AB$4:AB$82)</f>
        <v>55</v>
      </c>
      <c r="AD5" s="27" t="str">
        <f t="shared" ref="AD5:AD68" si="3">VLOOKUP(MATCH($Y5,AC$4:AC$82,0),$Y$4:$AC$82,2)</f>
        <v>Melbourne</v>
      </c>
      <c r="AE5" s="27">
        <f t="shared" ref="AE5:AE68" si="4">VLOOKUP(MATCH($Y5,AC$4:AC$82,0),$Y$4:$AC$82,3)</f>
        <v>42.810457516339866</v>
      </c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</row>
    <row r="6" spans="2:48" s="28" customFormat="1" ht="42" x14ac:dyDescent="0.35">
      <c r="B6" s="27">
        <v>3</v>
      </c>
      <c r="C6" s="27" t="s">
        <v>2</v>
      </c>
      <c r="D6" s="52">
        <v>24.064171122994651</v>
      </c>
      <c r="E6" s="30">
        <v>11.244979919678714</v>
      </c>
      <c r="F6" s="30">
        <v>12.108843537414966</v>
      </c>
      <c r="G6" s="31">
        <v>545.36290322580646</v>
      </c>
      <c r="H6" s="30">
        <v>55.344655344655344</v>
      </c>
      <c r="I6" s="30">
        <v>18.181818181818183</v>
      </c>
      <c r="J6" s="30">
        <v>44.897959183673471</v>
      </c>
      <c r="K6" s="30">
        <v>11.111111111111111</v>
      </c>
      <c r="L6" s="30"/>
      <c r="M6" s="30"/>
      <c r="N6" s="30"/>
      <c r="O6" s="30"/>
      <c r="P6" s="30"/>
      <c r="Q6" s="30"/>
      <c r="S6" s="28" t="s">
        <v>132</v>
      </c>
      <c r="Y6" s="28">
        <v>3</v>
      </c>
      <c r="Z6" s="27" t="s">
        <v>2</v>
      </c>
      <c r="AA6" s="27">
        <f t="shared" si="0"/>
        <v>11.244979919678714</v>
      </c>
      <c r="AB6" s="27">
        <f t="shared" si="1"/>
        <v>11.245279919678714</v>
      </c>
      <c r="AC6" s="27">
        <f t="shared" si="2"/>
        <v>35</v>
      </c>
      <c r="AD6" s="27" t="str">
        <f t="shared" si="3"/>
        <v>Stonnington</v>
      </c>
      <c r="AE6" s="27">
        <f t="shared" si="4"/>
        <v>40.490797546012267</v>
      </c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</row>
    <row r="7" spans="2:48" x14ac:dyDescent="0.35">
      <c r="B7" s="27">
        <v>4</v>
      </c>
      <c r="C7" s="27" t="s">
        <v>3</v>
      </c>
      <c r="D7" s="52">
        <v>19.101123595505616</v>
      </c>
      <c r="E7" s="30">
        <v>26.760563380281688</v>
      </c>
      <c r="F7" s="30">
        <v>11.306532663316583</v>
      </c>
      <c r="G7" s="31">
        <v>705.93220338983053</v>
      </c>
      <c r="H7" s="30">
        <v>42.736077481840198</v>
      </c>
      <c r="I7" s="30">
        <v>5.6338028169014089</v>
      </c>
      <c r="J7" s="30">
        <v>45.916515426497277</v>
      </c>
      <c r="K7" s="30">
        <v>8.4367245657568244</v>
      </c>
      <c r="L7" s="30"/>
      <c r="M7" s="30"/>
      <c r="N7" s="30"/>
      <c r="O7" s="30"/>
      <c r="P7" s="30"/>
      <c r="Q7" s="30"/>
      <c r="S7" s="27" t="s">
        <v>130</v>
      </c>
      <c r="Y7" s="27">
        <v>4</v>
      </c>
      <c r="Z7" s="27" t="s">
        <v>3</v>
      </c>
      <c r="AA7" s="27">
        <f t="shared" si="0"/>
        <v>26.760563380281688</v>
      </c>
      <c r="AB7" s="27">
        <f t="shared" si="1"/>
        <v>26.760963380281687</v>
      </c>
      <c r="AC7" s="27">
        <f t="shared" si="2"/>
        <v>14</v>
      </c>
      <c r="AD7" s="27" t="str">
        <f t="shared" si="3"/>
        <v>Bayside</v>
      </c>
      <c r="AE7" s="27">
        <f t="shared" si="4"/>
        <v>38.297872340425535</v>
      </c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</row>
    <row r="8" spans="2:48" x14ac:dyDescent="0.35">
      <c r="B8" s="27">
        <v>5</v>
      </c>
      <c r="C8" s="27" t="s">
        <v>4</v>
      </c>
      <c r="D8" s="52">
        <v>13.636363636363635</v>
      </c>
      <c r="E8" s="30">
        <v>11.320754716981133</v>
      </c>
      <c r="F8" s="30">
        <v>3.4285714285714288</v>
      </c>
      <c r="G8" s="31">
        <v>524.41860465116281</v>
      </c>
      <c r="H8" s="30">
        <v>33.485193621867879</v>
      </c>
      <c r="I8" s="30">
        <v>17.647058823529413</v>
      </c>
      <c r="J8" s="30">
        <v>37.666666666666664</v>
      </c>
      <c r="K8" s="30">
        <v>16.831683168316832</v>
      </c>
      <c r="L8" s="30"/>
      <c r="M8" s="30"/>
      <c r="N8" s="30"/>
      <c r="O8" s="30"/>
      <c r="P8" s="30"/>
      <c r="Q8" s="30"/>
      <c r="S8" s="27" t="s">
        <v>136</v>
      </c>
      <c r="Y8" s="27">
        <v>5</v>
      </c>
      <c r="Z8" s="27" t="s">
        <v>4</v>
      </c>
      <c r="AA8" s="27">
        <f t="shared" si="0"/>
        <v>11.320754716981133</v>
      </c>
      <c r="AB8" s="27">
        <f t="shared" si="1"/>
        <v>11.321254716981134</v>
      </c>
      <c r="AC8" s="27">
        <f t="shared" si="2"/>
        <v>34</v>
      </c>
      <c r="AD8" s="27" t="str">
        <f t="shared" si="3"/>
        <v>Surf Coast</v>
      </c>
      <c r="AE8" s="27">
        <f t="shared" si="4"/>
        <v>38.095238095238095</v>
      </c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</row>
    <row r="9" spans="2:48" x14ac:dyDescent="0.35">
      <c r="B9" s="27">
        <v>6</v>
      </c>
      <c r="C9" s="27" t="s">
        <v>5</v>
      </c>
      <c r="D9" s="52">
        <v>40.816326530612244</v>
      </c>
      <c r="E9" s="30">
        <v>8.3333333333333321</v>
      </c>
      <c r="F9" s="30">
        <v>8.1355932203389827</v>
      </c>
      <c r="G9" s="31">
        <v>647.97297297297291</v>
      </c>
      <c r="H9" s="30">
        <v>37.179487179487182</v>
      </c>
      <c r="I9" s="30">
        <v>10.76923076923077</v>
      </c>
      <c r="J9" s="30">
        <v>39.772727272727273</v>
      </c>
      <c r="K9" s="30">
        <v>6.9078947368421062</v>
      </c>
      <c r="L9" s="30"/>
      <c r="M9" s="30"/>
      <c r="N9" s="30"/>
      <c r="O9" s="30"/>
      <c r="P9" s="30"/>
      <c r="Q9" s="30"/>
      <c r="S9" s="27" t="s">
        <v>131</v>
      </c>
      <c r="Y9" s="27">
        <v>6</v>
      </c>
      <c r="Z9" s="27" t="s">
        <v>5</v>
      </c>
      <c r="AA9" s="27">
        <f t="shared" si="0"/>
        <v>8.3333333333333321</v>
      </c>
      <c r="AB9" s="27">
        <f t="shared" si="1"/>
        <v>8.3339333333333325</v>
      </c>
      <c r="AC9" s="27">
        <f t="shared" si="2"/>
        <v>44</v>
      </c>
      <c r="AD9" s="27" t="str">
        <f t="shared" si="3"/>
        <v>Boroondara</v>
      </c>
      <c r="AE9" s="27">
        <f t="shared" si="4"/>
        <v>37.857142857142854</v>
      </c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</row>
    <row r="10" spans="2:48" x14ac:dyDescent="0.35">
      <c r="B10" s="27">
        <v>7</v>
      </c>
      <c r="C10" s="27" t="s">
        <v>6</v>
      </c>
      <c r="D10" s="52">
        <v>13.043478260869565</v>
      </c>
      <c r="E10" s="30">
        <v>38.297872340425535</v>
      </c>
      <c r="F10" s="30">
        <v>8.1967213114754092</v>
      </c>
      <c r="G10" s="31">
        <v>880</v>
      </c>
      <c r="H10" s="30">
        <v>41.923076923076927</v>
      </c>
      <c r="I10" s="30">
        <v>0</v>
      </c>
      <c r="J10" s="30">
        <v>30.909090909090907</v>
      </c>
      <c r="K10" s="30">
        <v>2.6315789473684208</v>
      </c>
      <c r="L10" s="30"/>
      <c r="M10" s="30"/>
      <c r="N10" s="30"/>
      <c r="O10" s="30"/>
      <c r="P10" s="30"/>
      <c r="Q10" s="30"/>
      <c r="S10" s="27" t="s">
        <v>137</v>
      </c>
      <c r="Y10" s="27">
        <v>7</v>
      </c>
      <c r="Z10" s="27" t="s">
        <v>6</v>
      </c>
      <c r="AA10" s="27">
        <f t="shared" si="0"/>
        <v>38.297872340425535</v>
      </c>
      <c r="AB10" s="27">
        <f t="shared" si="1"/>
        <v>38.298572340425537</v>
      </c>
      <c r="AC10" s="27">
        <f t="shared" si="2"/>
        <v>4</v>
      </c>
      <c r="AD10" s="27" t="str">
        <f t="shared" si="3"/>
        <v>Glen Eira</v>
      </c>
      <c r="AE10" s="27">
        <f t="shared" si="4"/>
        <v>33.834586466165412</v>
      </c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</row>
    <row r="11" spans="2:48" x14ac:dyDescent="0.35">
      <c r="B11" s="27">
        <v>8</v>
      </c>
      <c r="C11" s="27" t="s">
        <v>7</v>
      </c>
      <c r="D11" s="52">
        <v>25</v>
      </c>
      <c r="E11" s="30">
        <v>0</v>
      </c>
      <c r="F11" s="30">
        <v>5.6818181818181817</v>
      </c>
      <c r="G11" s="31">
        <v>511.84210526315792</v>
      </c>
      <c r="H11" s="30">
        <v>34.645669291338585</v>
      </c>
      <c r="I11" s="30">
        <v>11.76470588235294</v>
      </c>
      <c r="J11" s="30">
        <v>37.566137566137563</v>
      </c>
      <c r="K11" s="30">
        <v>16</v>
      </c>
      <c r="L11" s="30"/>
      <c r="M11" s="30"/>
      <c r="N11" s="30"/>
      <c r="O11" s="30"/>
      <c r="P11" s="30"/>
      <c r="Q11" s="30"/>
      <c r="S11" s="27" t="s">
        <v>97</v>
      </c>
      <c r="Y11" s="28">
        <v>8</v>
      </c>
      <c r="Z11" s="27" t="s">
        <v>7</v>
      </c>
      <c r="AA11" s="27">
        <f t="shared" si="0"/>
        <v>0</v>
      </c>
      <c r="AB11" s="27">
        <f t="shared" si="1"/>
        <v>8.0000000000000004E-4</v>
      </c>
      <c r="AC11" s="27">
        <f t="shared" si="2"/>
        <v>78</v>
      </c>
      <c r="AD11" s="27" t="str">
        <f t="shared" si="3"/>
        <v>Nillumbik</v>
      </c>
      <c r="AE11" s="27">
        <f t="shared" si="4"/>
        <v>33.333333333333329</v>
      </c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</row>
    <row r="12" spans="2:48" x14ac:dyDescent="0.35">
      <c r="B12" s="27">
        <v>9</v>
      </c>
      <c r="C12" s="27" t="s">
        <v>8</v>
      </c>
      <c r="D12" s="52">
        <v>13.157894736842104</v>
      </c>
      <c r="E12" s="30">
        <v>37.857142857142854</v>
      </c>
      <c r="F12" s="30">
        <v>9.5238095238095237</v>
      </c>
      <c r="G12" s="31">
        <v>980.95238095238096</v>
      </c>
      <c r="H12" s="30">
        <v>51.288659793814432</v>
      </c>
      <c r="I12" s="30">
        <v>0</v>
      </c>
      <c r="J12" s="30">
        <v>20.3125</v>
      </c>
      <c r="K12" s="30">
        <v>8</v>
      </c>
      <c r="L12" s="30"/>
      <c r="M12" s="30"/>
      <c r="N12" s="30"/>
      <c r="O12" s="30"/>
      <c r="P12" s="30"/>
      <c r="Q12" s="30"/>
      <c r="Y12" s="27">
        <v>9</v>
      </c>
      <c r="Z12" s="27" t="s">
        <v>8</v>
      </c>
      <c r="AA12" s="27">
        <f t="shared" si="0"/>
        <v>37.857142857142854</v>
      </c>
      <c r="AB12" s="27">
        <f t="shared" si="1"/>
        <v>37.858042857142856</v>
      </c>
      <c r="AC12" s="27">
        <f t="shared" si="2"/>
        <v>6</v>
      </c>
      <c r="AD12" s="27" t="str">
        <f t="shared" si="3"/>
        <v>Port Phillip</v>
      </c>
      <c r="AE12" s="27">
        <f t="shared" si="4"/>
        <v>32.173913043478258</v>
      </c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</row>
    <row r="13" spans="2:48" x14ac:dyDescent="0.35">
      <c r="B13" s="27">
        <v>10</v>
      </c>
      <c r="C13" s="27" t="s">
        <v>9</v>
      </c>
      <c r="D13" s="52">
        <v>28.571428571428569</v>
      </c>
      <c r="E13" s="30">
        <v>11.707317073170733</v>
      </c>
      <c r="F13" s="30">
        <v>13.043478260869565</v>
      </c>
      <c r="G13" s="31">
        <v>513.75</v>
      </c>
      <c r="H13" s="30">
        <v>44.609665427509292</v>
      </c>
      <c r="I13" s="30">
        <v>5.5555555555555554</v>
      </c>
      <c r="J13" s="30">
        <v>49.489795918367349</v>
      </c>
      <c r="K13" s="30">
        <v>13.766233766233766</v>
      </c>
      <c r="L13" s="30"/>
      <c r="M13" s="30"/>
      <c r="N13" s="30"/>
      <c r="O13" s="30"/>
      <c r="P13" s="30"/>
      <c r="Q13" s="30"/>
      <c r="Y13" s="27">
        <v>10</v>
      </c>
      <c r="Z13" s="27" t="s">
        <v>9</v>
      </c>
      <c r="AA13" s="27">
        <f t="shared" si="0"/>
        <v>11.707317073170733</v>
      </c>
      <c r="AB13" s="27">
        <f t="shared" si="1"/>
        <v>11.708317073170733</v>
      </c>
      <c r="AC13" s="27">
        <f t="shared" si="2"/>
        <v>33</v>
      </c>
      <c r="AD13" s="27" t="str">
        <f t="shared" si="3"/>
        <v>Moreland</v>
      </c>
      <c r="AE13" s="27">
        <f t="shared" si="4"/>
        <v>31.25</v>
      </c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</row>
    <row r="14" spans="2:48" x14ac:dyDescent="0.35">
      <c r="B14" s="27">
        <v>11</v>
      </c>
      <c r="C14" s="27" t="s">
        <v>10</v>
      </c>
      <c r="D14" s="52">
        <v>0</v>
      </c>
      <c r="E14" s="30">
        <v>0</v>
      </c>
      <c r="F14" s="30">
        <v>20</v>
      </c>
      <c r="G14" s="31">
        <v>500</v>
      </c>
      <c r="H14" s="30">
        <v>0</v>
      </c>
      <c r="I14" s="30">
        <v>100</v>
      </c>
      <c r="J14" s="30">
        <v>41.509433962264154</v>
      </c>
      <c r="K14" s="30">
        <v>14.634146341463413</v>
      </c>
      <c r="L14" s="30"/>
      <c r="M14" s="30"/>
      <c r="N14" s="30"/>
      <c r="O14" s="30"/>
      <c r="P14" s="30"/>
      <c r="Q14" s="30"/>
      <c r="Y14" s="27">
        <v>11</v>
      </c>
      <c r="Z14" s="27" t="s">
        <v>10</v>
      </c>
      <c r="AA14" s="27">
        <f t="shared" si="0"/>
        <v>0</v>
      </c>
      <c r="AB14" s="27">
        <f t="shared" si="1"/>
        <v>1.1000000000000001E-3</v>
      </c>
      <c r="AC14" s="27">
        <f t="shared" si="2"/>
        <v>77</v>
      </c>
      <c r="AD14" s="27" t="str">
        <f t="shared" si="3"/>
        <v>Maribyrnong</v>
      </c>
      <c r="AE14" s="27">
        <f t="shared" si="4"/>
        <v>29.761904761904763</v>
      </c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</row>
    <row r="15" spans="2:48" x14ac:dyDescent="0.35">
      <c r="B15" s="27">
        <v>12</v>
      </c>
      <c r="C15" s="27" t="s">
        <v>11</v>
      </c>
      <c r="D15" s="52">
        <v>37.078651685393261</v>
      </c>
      <c r="E15" s="30">
        <v>8.2969432314410483</v>
      </c>
      <c r="F15" s="30">
        <v>11.627906976744185</v>
      </c>
      <c r="G15" s="31">
        <v>545</v>
      </c>
      <c r="H15" s="30">
        <v>41.097122302158276</v>
      </c>
      <c r="I15" s="30">
        <v>12.371134020618557</v>
      </c>
      <c r="J15" s="30">
        <v>51.481481481481481</v>
      </c>
      <c r="K15" s="30">
        <v>11.453744493392071</v>
      </c>
      <c r="L15" s="30"/>
      <c r="M15" s="30"/>
      <c r="N15" s="30"/>
      <c r="O15" s="30"/>
      <c r="P15" s="30"/>
      <c r="Q15" s="30"/>
      <c r="Y15" s="27">
        <v>12</v>
      </c>
      <c r="Z15" s="27" t="s">
        <v>11</v>
      </c>
      <c r="AA15" s="27">
        <f t="shared" si="0"/>
        <v>8.2969432314410483</v>
      </c>
      <c r="AB15" s="27">
        <f t="shared" si="1"/>
        <v>8.298143231441049</v>
      </c>
      <c r="AC15" s="27">
        <f t="shared" si="2"/>
        <v>45</v>
      </c>
      <c r="AD15" s="27" t="str">
        <f t="shared" si="3"/>
        <v>Darebin</v>
      </c>
      <c r="AE15" s="27">
        <f t="shared" si="4"/>
        <v>28.784648187633259</v>
      </c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</row>
    <row r="16" spans="2:48" x14ac:dyDescent="0.35">
      <c r="B16" s="27">
        <v>13</v>
      </c>
      <c r="C16" s="27" t="s">
        <v>12</v>
      </c>
      <c r="D16" s="52">
        <v>26.373626373626376</v>
      </c>
      <c r="E16" s="30">
        <v>7.2580645161290329</v>
      </c>
      <c r="F16" s="30">
        <v>7.9726651480637818</v>
      </c>
      <c r="G16" s="31">
        <v>704.09836065573768</v>
      </c>
      <c r="H16" s="30">
        <v>38.858695652173914</v>
      </c>
      <c r="I16" s="30">
        <v>17.021276595744681</v>
      </c>
      <c r="J16" s="30">
        <v>36.133486766398157</v>
      </c>
      <c r="K16" s="30">
        <v>8.0188679245283012</v>
      </c>
      <c r="L16" s="30"/>
      <c r="M16" s="30"/>
      <c r="N16" s="30"/>
      <c r="O16" s="30"/>
      <c r="P16" s="30"/>
      <c r="Q16" s="30"/>
      <c r="Y16" s="28">
        <v>13</v>
      </c>
      <c r="Z16" s="27" t="s">
        <v>12</v>
      </c>
      <c r="AA16" s="27">
        <f t="shared" si="0"/>
        <v>7.2580645161290329</v>
      </c>
      <c r="AB16" s="27">
        <f t="shared" si="1"/>
        <v>7.2593645161290326</v>
      </c>
      <c r="AC16" s="27">
        <f t="shared" si="2"/>
        <v>50</v>
      </c>
      <c r="AD16" s="27" t="str">
        <f t="shared" si="3"/>
        <v>Moonee Valley</v>
      </c>
      <c r="AE16" s="27">
        <f t="shared" si="4"/>
        <v>26.785714285714285</v>
      </c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</row>
    <row r="17" spans="2:48" x14ac:dyDescent="0.35">
      <c r="B17" s="27">
        <v>14</v>
      </c>
      <c r="C17" s="27" t="s">
        <v>13</v>
      </c>
      <c r="D17" s="52">
        <v>30.275229357798167</v>
      </c>
      <c r="E17" s="30">
        <v>8.2332761578044611</v>
      </c>
      <c r="F17" s="30">
        <v>10.021097046413502</v>
      </c>
      <c r="G17" s="31">
        <v>599.39024390243901</v>
      </c>
      <c r="H17" s="30">
        <v>44.573144573144575</v>
      </c>
      <c r="I17" s="30">
        <v>10.407239819004525</v>
      </c>
      <c r="J17" s="30">
        <v>39.954853273137694</v>
      </c>
      <c r="K17" s="30">
        <v>10.699152542372882</v>
      </c>
      <c r="L17" s="30"/>
      <c r="M17" s="30"/>
      <c r="N17" s="30"/>
      <c r="O17" s="30"/>
      <c r="P17" s="30"/>
      <c r="Q17" s="30"/>
      <c r="Y17" s="27">
        <v>14</v>
      </c>
      <c r="Z17" s="27" t="s">
        <v>13</v>
      </c>
      <c r="AA17" s="27">
        <f t="shared" si="0"/>
        <v>8.2332761578044611</v>
      </c>
      <c r="AB17" s="27">
        <f t="shared" si="1"/>
        <v>8.2346761578044614</v>
      </c>
      <c r="AC17" s="27">
        <f t="shared" si="2"/>
        <v>47</v>
      </c>
      <c r="AD17" s="27" t="str">
        <f t="shared" si="3"/>
        <v>Banyule</v>
      </c>
      <c r="AE17" s="27">
        <f t="shared" si="4"/>
        <v>26.760563380281688</v>
      </c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</row>
    <row r="18" spans="2:48" x14ac:dyDescent="0.35">
      <c r="B18" s="27">
        <v>15</v>
      </c>
      <c r="C18" s="27" t="s">
        <v>15</v>
      </c>
      <c r="D18" s="52">
        <v>30</v>
      </c>
      <c r="E18" s="30">
        <v>6.8965517241379306</v>
      </c>
      <c r="F18" s="30">
        <v>13.333333333333334</v>
      </c>
      <c r="G18" s="31">
        <v>474.35897435897436</v>
      </c>
      <c r="H18" s="30">
        <v>34.45945945945946</v>
      </c>
      <c r="I18" s="30">
        <v>20.833333333333336</v>
      </c>
      <c r="J18" s="30">
        <v>61.224489795918366</v>
      </c>
      <c r="K18" s="30">
        <v>17.543859649122805</v>
      </c>
      <c r="L18" s="30"/>
      <c r="M18" s="30"/>
      <c r="N18" s="30"/>
      <c r="O18" s="30"/>
      <c r="P18" s="30"/>
      <c r="Q18" s="30"/>
      <c r="Y18" s="27">
        <v>15</v>
      </c>
      <c r="Z18" s="27" t="s">
        <v>15</v>
      </c>
      <c r="AA18" s="27">
        <f t="shared" si="0"/>
        <v>6.8965517241379306</v>
      </c>
      <c r="AB18" s="27">
        <f t="shared" si="1"/>
        <v>6.8980517241379307</v>
      </c>
      <c r="AC18" s="27">
        <f t="shared" si="2"/>
        <v>51</v>
      </c>
      <c r="AD18" s="27" t="str">
        <f t="shared" si="3"/>
        <v>Monash</v>
      </c>
      <c r="AE18" s="27">
        <f t="shared" si="4"/>
        <v>25.547445255474454</v>
      </c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</row>
    <row r="19" spans="2:48" x14ac:dyDescent="0.35">
      <c r="B19" s="27">
        <v>16</v>
      </c>
      <c r="C19" s="27" t="s">
        <v>14</v>
      </c>
      <c r="D19" s="52">
        <v>28.571428571428569</v>
      </c>
      <c r="E19" s="30">
        <v>4.3478260869565215</v>
      </c>
      <c r="F19" s="30">
        <v>5.343511450381679</v>
      </c>
      <c r="G19" s="31">
        <v>627.5</v>
      </c>
      <c r="H19" s="30">
        <v>26.898734177215189</v>
      </c>
      <c r="I19" s="30">
        <v>0</v>
      </c>
      <c r="J19" s="30">
        <v>33.333333333333329</v>
      </c>
      <c r="K19" s="30">
        <v>12.142857142857142</v>
      </c>
      <c r="L19" s="30"/>
      <c r="M19" s="30"/>
      <c r="N19" s="30"/>
      <c r="O19" s="30"/>
      <c r="P19" s="30"/>
      <c r="Q19" s="30"/>
      <c r="Y19" s="27">
        <v>16</v>
      </c>
      <c r="Z19" s="27" t="s">
        <v>14</v>
      </c>
      <c r="AA19" s="27">
        <f t="shared" si="0"/>
        <v>4.3478260869565215</v>
      </c>
      <c r="AB19" s="27">
        <f t="shared" si="1"/>
        <v>4.3494260869565213</v>
      </c>
      <c r="AC19" s="27">
        <f t="shared" si="2"/>
        <v>67</v>
      </c>
      <c r="AD19" s="27" t="str">
        <f t="shared" si="3"/>
        <v>Manningham</v>
      </c>
      <c r="AE19" s="27">
        <f t="shared" si="4"/>
        <v>23.880597014925371</v>
      </c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</row>
    <row r="20" spans="2:48" x14ac:dyDescent="0.35">
      <c r="B20" s="27">
        <v>17</v>
      </c>
      <c r="C20" s="27" t="s">
        <v>16</v>
      </c>
      <c r="D20" s="52">
        <v>0</v>
      </c>
      <c r="E20" s="30">
        <v>0</v>
      </c>
      <c r="F20" s="30">
        <v>6.666666666666667</v>
      </c>
      <c r="G20" s="31">
        <v>522.05882352941171</v>
      </c>
      <c r="H20" s="30">
        <v>17.20430107526882</v>
      </c>
      <c r="I20" s="30">
        <v>0</v>
      </c>
      <c r="J20" s="30">
        <v>39.534883720930232</v>
      </c>
      <c r="K20" s="30">
        <v>8.4337349397590362</v>
      </c>
      <c r="L20" s="30"/>
      <c r="M20" s="30"/>
      <c r="N20" s="30"/>
      <c r="O20" s="30"/>
      <c r="P20" s="30"/>
      <c r="Q20" s="30"/>
      <c r="Y20" s="27">
        <v>17</v>
      </c>
      <c r="Z20" s="27" t="s">
        <v>16</v>
      </c>
      <c r="AA20" s="27">
        <f t="shared" si="0"/>
        <v>0</v>
      </c>
      <c r="AB20" s="27">
        <f t="shared" si="1"/>
        <v>1.7000000000000001E-3</v>
      </c>
      <c r="AC20" s="27">
        <f t="shared" si="2"/>
        <v>76</v>
      </c>
      <c r="AD20" s="27" t="str">
        <f t="shared" si="3"/>
        <v>Kingston</v>
      </c>
      <c r="AE20" s="27">
        <f t="shared" si="4"/>
        <v>23.195876288659793</v>
      </c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</row>
    <row r="21" spans="2:48" x14ac:dyDescent="0.35">
      <c r="B21" s="27">
        <v>18</v>
      </c>
      <c r="C21" s="27" t="s">
        <v>17</v>
      </c>
      <c r="D21" s="52">
        <v>15.646258503401361</v>
      </c>
      <c r="E21" s="30">
        <v>28.784648187633259</v>
      </c>
      <c r="F21" s="30">
        <v>7.4581430745814306</v>
      </c>
      <c r="G21" s="31">
        <v>725</v>
      </c>
      <c r="H21" s="30">
        <v>64.089595375722539</v>
      </c>
      <c r="I21" s="30">
        <v>7.3170731707317067</v>
      </c>
      <c r="J21" s="30">
        <v>49.34210526315789</v>
      </c>
      <c r="K21" s="30">
        <v>9.4414893617021285</v>
      </c>
      <c r="L21" s="30"/>
      <c r="M21" s="30"/>
      <c r="N21" s="30"/>
      <c r="O21" s="30"/>
      <c r="P21" s="30"/>
      <c r="Q21" s="30"/>
      <c r="Y21" s="28">
        <v>18</v>
      </c>
      <c r="Z21" s="27" t="s">
        <v>17</v>
      </c>
      <c r="AA21" s="27">
        <f t="shared" si="0"/>
        <v>28.784648187633259</v>
      </c>
      <c r="AB21" s="27">
        <f t="shared" si="1"/>
        <v>28.786448187633258</v>
      </c>
      <c r="AC21" s="27">
        <f t="shared" si="2"/>
        <v>12</v>
      </c>
      <c r="AD21" s="27" t="str">
        <f t="shared" si="3"/>
        <v>Whitehorse</v>
      </c>
      <c r="AE21" s="27">
        <f t="shared" si="4"/>
        <v>22.608695652173914</v>
      </c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</row>
    <row r="22" spans="2:48" x14ac:dyDescent="0.35">
      <c r="B22" s="27">
        <v>19</v>
      </c>
      <c r="C22" s="27" t="s">
        <v>18</v>
      </c>
      <c r="D22" s="52">
        <v>34.146341463414636</v>
      </c>
      <c r="E22" s="30">
        <v>5.7575757575757578</v>
      </c>
      <c r="F22" s="30">
        <v>10.09009009009009</v>
      </c>
      <c r="G22" s="31">
        <v>525.69444444444446</v>
      </c>
      <c r="H22" s="30">
        <v>38.518979464841316</v>
      </c>
      <c r="I22" s="30">
        <v>17.692307692307693</v>
      </c>
      <c r="J22" s="30">
        <v>48.825503355704697</v>
      </c>
      <c r="K22" s="30">
        <v>10.839694656488549</v>
      </c>
      <c r="L22" s="30"/>
      <c r="M22" s="30"/>
      <c r="N22" s="30"/>
      <c r="O22" s="30"/>
      <c r="P22" s="30"/>
      <c r="Q22" s="30"/>
      <c r="Y22" s="27">
        <v>19</v>
      </c>
      <c r="Z22" s="27" t="s">
        <v>18</v>
      </c>
      <c r="AA22" s="27">
        <f t="shared" si="0"/>
        <v>5.7575757575757578</v>
      </c>
      <c r="AB22" s="27">
        <f t="shared" si="1"/>
        <v>5.7594757575757578</v>
      </c>
      <c r="AC22" s="27">
        <f t="shared" si="2"/>
        <v>58</v>
      </c>
      <c r="AD22" s="27" t="str">
        <f t="shared" si="3"/>
        <v>Hobsons Bay</v>
      </c>
      <c r="AE22" s="27">
        <f t="shared" si="4"/>
        <v>20.765027322404372</v>
      </c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</row>
    <row r="23" spans="2:48" x14ac:dyDescent="0.35">
      <c r="B23" s="27">
        <v>20</v>
      </c>
      <c r="C23" s="27" t="s">
        <v>19</v>
      </c>
      <c r="D23" s="52">
        <v>22.151898734177212</v>
      </c>
      <c r="E23" s="30">
        <v>11.032863849765258</v>
      </c>
      <c r="F23" s="30">
        <v>10.599721059972106</v>
      </c>
      <c r="G23" s="31">
        <v>611.76470588235293</v>
      </c>
      <c r="H23" s="30">
        <v>40.880138969310941</v>
      </c>
      <c r="I23" s="30">
        <v>5.4054054054054053</v>
      </c>
      <c r="J23" s="30">
        <v>43.710191082802545</v>
      </c>
      <c r="K23" s="30">
        <v>9.8554533508541393</v>
      </c>
      <c r="L23" s="30"/>
      <c r="M23" s="30"/>
      <c r="N23" s="30"/>
      <c r="O23" s="30"/>
      <c r="P23" s="30"/>
      <c r="Q23" s="30"/>
      <c r="Y23" s="27">
        <v>20</v>
      </c>
      <c r="Z23" s="27" t="s">
        <v>19</v>
      </c>
      <c r="AA23" s="27">
        <f t="shared" si="0"/>
        <v>11.032863849765258</v>
      </c>
      <c r="AB23" s="27">
        <f t="shared" si="1"/>
        <v>11.034863849765259</v>
      </c>
      <c r="AC23" s="27">
        <f t="shared" si="2"/>
        <v>38</v>
      </c>
      <c r="AD23" s="27" t="str">
        <f t="shared" si="3"/>
        <v>Maroondah</v>
      </c>
      <c r="AE23" s="27">
        <f t="shared" si="4"/>
        <v>18.421052631578945</v>
      </c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</row>
    <row r="24" spans="2:48" x14ac:dyDescent="0.35">
      <c r="B24" s="27">
        <v>21</v>
      </c>
      <c r="C24" s="27" t="s">
        <v>78</v>
      </c>
      <c r="D24" s="52">
        <v>44.444444444444443</v>
      </c>
      <c r="E24" s="30">
        <v>0</v>
      </c>
      <c r="F24" s="30">
        <v>12.5</v>
      </c>
      <c r="G24" s="31">
        <v>443.10344827586209</v>
      </c>
      <c r="H24" s="30">
        <v>29.365079365079367</v>
      </c>
      <c r="I24" s="30">
        <v>23.809523809523807</v>
      </c>
      <c r="J24" s="30">
        <v>41.764705882352942</v>
      </c>
      <c r="K24" s="30">
        <v>15.887850467289718</v>
      </c>
      <c r="L24" s="30"/>
      <c r="M24" s="30"/>
      <c r="N24" s="30"/>
      <c r="O24" s="30"/>
      <c r="P24" s="30"/>
      <c r="Q24" s="30"/>
      <c r="Y24" s="27">
        <v>21</v>
      </c>
      <c r="Z24" s="27" t="s">
        <v>78</v>
      </c>
      <c r="AA24" s="27">
        <f t="shared" si="0"/>
        <v>0</v>
      </c>
      <c r="AB24" s="27">
        <f t="shared" si="1"/>
        <v>2.1000000000000003E-3</v>
      </c>
      <c r="AC24" s="27">
        <f t="shared" si="2"/>
        <v>75</v>
      </c>
      <c r="AD24" s="27" t="str">
        <f t="shared" si="3"/>
        <v>South Gippsland</v>
      </c>
      <c r="AE24" s="27">
        <f t="shared" si="4"/>
        <v>16.176470588235293</v>
      </c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</row>
    <row r="25" spans="2:48" x14ac:dyDescent="0.35">
      <c r="B25" s="27">
        <v>22</v>
      </c>
      <c r="C25" s="27" t="s">
        <v>20</v>
      </c>
      <c r="D25" s="52">
        <v>11.904761904761903</v>
      </c>
      <c r="E25" s="30">
        <v>33.834586466165412</v>
      </c>
      <c r="F25" s="30">
        <v>5.6872037914691944</v>
      </c>
      <c r="G25" s="31">
        <v>833.33333333333337</v>
      </c>
      <c r="H25" s="30">
        <v>50.753768844221106</v>
      </c>
      <c r="I25" s="30">
        <v>0</v>
      </c>
      <c r="J25" s="30">
        <v>31.155778894472363</v>
      </c>
      <c r="K25" s="30">
        <v>8.4905660377358494</v>
      </c>
      <c r="L25" s="30"/>
      <c r="M25" s="30"/>
      <c r="N25" s="30"/>
      <c r="O25" s="30"/>
      <c r="P25" s="30"/>
      <c r="Q25" s="30"/>
      <c r="Y25" s="27">
        <v>22</v>
      </c>
      <c r="Z25" s="27" t="s">
        <v>20</v>
      </c>
      <c r="AA25" s="27">
        <f t="shared" si="0"/>
        <v>33.834586466165412</v>
      </c>
      <c r="AB25" s="27">
        <f t="shared" si="1"/>
        <v>33.836786466165414</v>
      </c>
      <c r="AC25" s="27">
        <f t="shared" si="2"/>
        <v>7</v>
      </c>
      <c r="AD25" s="27" t="str">
        <f t="shared" si="3"/>
        <v>Loddon</v>
      </c>
      <c r="AE25" s="27">
        <f t="shared" si="4"/>
        <v>15.384615384615385</v>
      </c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</row>
    <row r="26" spans="2:48" x14ac:dyDescent="0.35">
      <c r="B26" s="27">
        <v>23</v>
      </c>
      <c r="C26" s="27" t="s">
        <v>21</v>
      </c>
      <c r="D26" s="52">
        <v>27.500000000000004</v>
      </c>
      <c r="E26" s="30">
        <v>4.3103448275862073</v>
      </c>
      <c r="F26" s="30">
        <v>12.727272727272727</v>
      </c>
      <c r="G26" s="31">
        <v>571.34146341463418</v>
      </c>
      <c r="H26" s="30">
        <v>27.145359019264447</v>
      </c>
      <c r="I26" s="30">
        <v>8.8888888888888893</v>
      </c>
      <c r="J26" s="30">
        <v>44.332493702770783</v>
      </c>
      <c r="K26" s="30">
        <v>10.084033613445378</v>
      </c>
      <c r="L26" s="30"/>
      <c r="M26" s="30"/>
      <c r="N26" s="30"/>
      <c r="O26" s="30"/>
      <c r="P26" s="30"/>
      <c r="Q26" s="30"/>
      <c r="Y26" s="28">
        <v>23</v>
      </c>
      <c r="Z26" s="27" t="s">
        <v>21</v>
      </c>
      <c r="AA26" s="27">
        <f t="shared" si="0"/>
        <v>4.3103448275862073</v>
      </c>
      <c r="AB26" s="27">
        <f t="shared" si="1"/>
        <v>4.3126448275862073</v>
      </c>
      <c r="AC26" s="27">
        <f t="shared" si="2"/>
        <v>68</v>
      </c>
      <c r="AD26" s="27" t="str">
        <f t="shared" si="3"/>
        <v>Mount Alexander</v>
      </c>
      <c r="AE26" s="27">
        <f t="shared" si="4"/>
        <v>14.754098360655737</v>
      </c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</row>
    <row r="27" spans="2:48" x14ac:dyDescent="0.35">
      <c r="B27" s="27">
        <v>24</v>
      </c>
      <c r="C27" s="27" t="s">
        <v>22</v>
      </c>
      <c r="D27" s="52">
        <v>38.888888888888893</v>
      </c>
      <c r="E27" s="30">
        <v>12</v>
      </c>
      <c r="F27" s="30">
        <v>4.2553191489361701</v>
      </c>
      <c r="G27" s="31">
        <v>828.57142857142856</v>
      </c>
      <c r="H27" s="30">
        <v>9.433962264150944</v>
      </c>
      <c r="I27" s="30">
        <v>15.789473684210526</v>
      </c>
      <c r="J27" s="30">
        <v>20.723684210526315</v>
      </c>
      <c r="K27" s="30">
        <v>6.7114093959731544</v>
      </c>
      <c r="L27" s="30"/>
      <c r="M27" s="30"/>
      <c r="N27" s="30"/>
      <c r="O27" s="30"/>
      <c r="P27" s="30"/>
      <c r="Q27" s="30"/>
      <c r="Y27" s="27">
        <v>24</v>
      </c>
      <c r="Z27" s="27" t="s">
        <v>22</v>
      </c>
      <c r="AA27" s="27">
        <f t="shared" si="0"/>
        <v>12</v>
      </c>
      <c r="AB27" s="27">
        <f t="shared" si="1"/>
        <v>12.0024</v>
      </c>
      <c r="AC27" s="27">
        <f t="shared" si="2"/>
        <v>32</v>
      </c>
      <c r="AD27" s="27" t="str">
        <f t="shared" si="3"/>
        <v>Whittlesea</v>
      </c>
      <c r="AE27" s="27">
        <f t="shared" si="4"/>
        <v>14.07035175879397</v>
      </c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</row>
    <row r="28" spans="2:48" x14ac:dyDescent="0.35">
      <c r="B28" s="27">
        <v>25</v>
      </c>
      <c r="C28" s="27" t="s">
        <v>23</v>
      </c>
      <c r="D28" s="52">
        <v>23.109243697478991</v>
      </c>
      <c r="E28" s="30">
        <v>8.2442748091603058</v>
      </c>
      <c r="F28" s="30">
        <v>9.8440545808966853</v>
      </c>
      <c r="G28" s="31">
        <v>598.79032258064512</v>
      </c>
      <c r="H28" s="30">
        <v>41.353097681489928</v>
      </c>
      <c r="I28" s="30">
        <v>13.306451612903224</v>
      </c>
      <c r="J28" s="30">
        <v>43.593833067517281</v>
      </c>
      <c r="K28" s="30">
        <v>9.475620975160993</v>
      </c>
      <c r="L28" s="30"/>
      <c r="M28" s="30"/>
      <c r="N28" s="30"/>
      <c r="O28" s="30"/>
      <c r="P28" s="30"/>
      <c r="Q28" s="30"/>
      <c r="Y28" s="27">
        <v>25</v>
      </c>
      <c r="Z28" s="27" t="s">
        <v>23</v>
      </c>
      <c r="AA28" s="27">
        <f t="shared" si="0"/>
        <v>8.2442748091603058</v>
      </c>
      <c r="AB28" s="27">
        <f t="shared" si="1"/>
        <v>8.2467748091603053</v>
      </c>
      <c r="AC28" s="27">
        <f t="shared" si="2"/>
        <v>46</v>
      </c>
      <c r="AD28" s="27" t="str">
        <f t="shared" si="3"/>
        <v>Greater Geelong</v>
      </c>
      <c r="AE28" s="27">
        <f t="shared" si="4"/>
        <v>13.956043956043956</v>
      </c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</row>
    <row r="29" spans="2:48" x14ac:dyDescent="0.35">
      <c r="B29" s="27">
        <v>26</v>
      </c>
      <c r="C29" s="27" t="s">
        <v>24</v>
      </c>
      <c r="D29" s="52">
        <v>31.25</v>
      </c>
      <c r="E29" s="30">
        <v>4.7619047619047619</v>
      </c>
      <c r="F29" s="30">
        <v>15.625</v>
      </c>
      <c r="G29" s="31">
        <v>491.07142857142856</v>
      </c>
      <c r="H29" s="30">
        <v>60.420315236427328</v>
      </c>
      <c r="I29" s="30">
        <v>6.666666666666667</v>
      </c>
      <c r="J29" s="30">
        <v>58.047493403693927</v>
      </c>
      <c r="K29" s="30">
        <v>13.043478260869565</v>
      </c>
      <c r="L29" s="30"/>
      <c r="M29" s="30"/>
      <c r="N29" s="30"/>
      <c r="O29" s="30"/>
      <c r="P29" s="30"/>
      <c r="Q29" s="30"/>
      <c r="Y29" s="27">
        <v>26</v>
      </c>
      <c r="Z29" s="27" t="s">
        <v>24</v>
      </c>
      <c r="AA29" s="27">
        <f t="shared" si="0"/>
        <v>4.7619047619047619</v>
      </c>
      <c r="AB29" s="27">
        <f t="shared" si="1"/>
        <v>4.764504761904762</v>
      </c>
      <c r="AC29" s="27">
        <f t="shared" si="2"/>
        <v>65</v>
      </c>
      <c r="AD29" s="27" t="str">
        <f t="shared" si="3"/>
        <v>Macedon Ranges</v>
      </c>
      <c r="AE29" s="27">
        <f t="shared" si="4"/>
        <v>13.913043478260869</v>
      </c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</row>
    <row r="30" spans="2:48" x14ac:dyDescent="0.35">
      <c r="B30" s="27">
        <v>27</v>
      </c>
      <c r="C30" s="27" t="s">
        <v>25</v>
      </c>
      <c r="D30" s="52">
        <v>27.941176470588236</v>
      </c>
      <c r="E30" s="30">
        <v>13.956043956043956</v>
      </c>
      <c r="F30" s="30">
        <v>9.4256259204712816</v>
      </c>
      <c r="G30" s="31">
        <v>623.73096446700504</v>
      </c>
      <c r="H30" s="30">
        <v>45.962173521465026</v>
      </c>
      <c r="I30" s="30">
        <v>11.461318051575931</v>
      </c>
      <c r="J30" s="30">
        <v>42.297979797979792</v>
      </c>
      <c r="K30" s="30">
        <v>9.2264017033356982</v>
      </c>
      <c r="L30" s="30"/>
      <c r="M30" s="30"/>
      <c r="N30" s="30"/>
      <c r="O30" s="30"/>
      <c r="P30" s="30"/>
      <c r="Q30" s="30"/>
      <c r="Y30" s="27">
        <v>27</v>
      </c>
      <c r="Z30" s="27" t="s">
        <v>25</v>
      </c>
      <c r="AA30" s="27">
        <f t="shared" si="0"/>
        <v>13.956043956043956</v>
      </c>
      <c r="AB30" s="27">
        <f t="shared" si="1"/>
        <v>13.958743956043957</v>
      </c>
      <c r="AC30" s="27">
        <f t="shared" si="2"/>
        <v>25</v>
      </c>
      <c r="AD30" s="27" t="str">
        <f t="shared" si="3"/>
        <v>Pyrenees</v>
      </c>
      <c r="AE30" s="27">
        <f t="shared" si="4"/>
        <v>13.043478260869565</v>
      </c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</row>
    <row r="31" spans="2:48" x14ac:dyDescent="0.35">
      <c r="B31" s="27">
        <v>28</v>
      </c>
      <c r="C31" s="27" t="s">
        <v>26</v>
      </c>
      <c r="D31" s="52">
        <v>31.707317073170731</v>
      </c>
      <c r="E31" s="30">
        <v>6.5</v>
      </c>
      <c r="F31" s="30">
        <v>10.404624277456648</v>
      </c>
      <c r="G31" s="31">
        <v>524.84939759036149</v>
      </c>
      <c r="H31" s="30">
        <v>44.657534246575345</v>
      </c>
      <c r="I31" s="30">
        <v>16.143497757847534</v>
      </c>
      <c r="J31" s="30">
        <v>51.363636363636367</v>
      </c>
      <c r="K31" s="30">
        <v>10.808179162609543</v>
      </c>
      <c r="L31" s="30"/>
      <c r="M31" s="30"/>
      <c r="N31" s="30"/>
      <c r="O31" s="30"/>
      <c r="P31" s="30"/>
      <c r="Q31" s="30"/>
      <c r="Y31" s="28">
        <v>28</v>
      </c>
      <c r="Z31" s="27" t="s">
        <v>26</v>
      </c>
      <c r="AA31" s="27">
        <f t="shared" si="0"/>
        <v>6.5</v>
      </c>
      <c r="AB31" s="27">
        <f t="shared" si="1"/>
        <v>6.5027999999999997</v>
      </c>
      <c r="AC31" s="27">
        <f t="shared" si="2"/>
        <v>54</v>
      </c>
      <c r="AD31" s="27" t="str">
        <f t="shared" si="3"/>
        <v>Moorabool</v>
      </c>
      <c r="AE31" s="27">
        <f t="shared" si="4"/>
        <v>12.878787878787879</v>
      </c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</row>
    <row r="32" spans="2:48" x14ac:dyDescent="0.35">
      <c r="B32" s="27">
        <v>29</v>
      </c>
      <c r="C32" s="27" t="s">
        <v>27</v>
      </c>
      <c r="D32" s="52">
        <v>0</v>
      </c>
      <c r="E32" s="30">
        <v>12.5</v>
      </c>
      <c r="F32" s="30">
        <v>5.0847457627118651</v>
      </c>
      <c r="G32" s="31">
        <v>470</v>
      </c>
      <c r="H32" s="30">
        <v>17.514124293785311</v>
      </c>
      <c r="I32" s="30">
        <v>0</v>
      </c>
      <c r="J32" s="30">
        <v>43.089430894308947</v>
      </c>
      <c r="K32" s="30">
        <v>8.1081081081081088</v>
      </c>
      <c r="L32" s="30"/>
      <c r="M32" s="30"/>
      <c r="N32" s="30"/>
      <c r="O32" s="30"/>
      <c r="P32" s="30"/>
      <c r="Q32" s="30"/>
      <c r="Y32" s="27">
        <v>29</v>
      </c>
      <c r="Z32" s="27" t="s">
        <v>27</v>
      </c>
      <c r="AA32" s="27">
        <f t="shared" si="0"/>
        <v>12.5</v>
      </c>
      <c r="AB32" s="27">
        <f t="shared" si="1"/>
        <v>12.5029</v>
      </c>
      <c r="AC32" s="27">
        <f t="shared" si="2"/>
        <v>30</v>
      </c>
      <c r="AD32" s="27" t="str">
        <f t="shared" si="3"/>
        <v>Mornington Peninsula</v>
      </c>
      <c r="AE32" s="27">
        <f t="shared" si="4"/>
        <v>12.777777777777777</v>
      </c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</row>
    <row r="33" spans="2:48" x14ac:dyDescent="0.35">
      <c r="B33" s="27">
        <v>30</v>
      </c>
      <c r="C33" s="27" t="s">
        <v>28</v>
      </c>
      <c r="D33" s="52">
        <v>0</v>
      </c>
      <c r="E33" s="30">
        <v>0</v>
      </c>
      <c r="F33" s="30">
        <v>0</v>
      </c>
      <c r="G33" s="31">
        <v>450</v>
      </c>
      <c r="H33" s="30">
        <v>22.666666666666664</v>
      </c>
      <c r="I33" s="30">
        <v>0</v>
      </c>
      <c r="J33" s="30">
        <v>32.653061224489797</v>
      </c>
      <c r="K33" s="30">
        <v>14.634146341463413</v>
      </c>
      <c r="L33" s="30"/>
      <c r="M33" s="30"/>
      <c r="N33" s="30"/>
      <c r="O33" s="30"/>
      <c r="P33" s="30"/>
      <c r="Q33" s="30"/>
      <c r="Y33" s="27">
        <v>30</v>
      </c>
      <c r="Z33" s="27" t="s">
        <v>28</v>
      </c>
      <c r="AA33" s="27">
        <f t="shared" si="0"/>
        <v>0</v>
      </c>
      <c r="AB33" s="27">
        <f t="shared" si="1"/>
        <v>3.0000000000000001E-3</v>
      </c>
      <c r="AC33" s="27">
        <f t="shared" si="2"/>
        <v>74</v>
      </c>
      <c r="AD33" s="27" t="str">
        <f t="shared" si="3"/>
        <v>Hepburn</v>
      </c>
      <c r="AE33" s="27">
        <f t="shared" si="4"/>
        <v>12.5</v>
      </c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</row>
    <row r="34" spans="2:48" x14ac:dyDescent="0.35">
      <c r="B34" s="27">
        <v>31</v>
      </c>
      <c r="C34" s="27" t="s">
        <v>29</v>
      </c>
      <c r="D34" s="52">
        <v>8.8888888888888893</v>
      </c>
      <c r="E34" s="30">
        <v>20.765027322404372</v>
      </c>
      <c r="F34" s="30">
        <v>9.9667774086378742</v>
      </c>
      <c r="G34" s="31">
        <v>803.84615384615381</v>
      </c>
      <c r="H34" s="30">
        <v>42.57095158597663</v>
      </c>
      <c r="I34" s="30">
        <v>0</v>
      </c>
      <c r="J34" s="30">
        <v>35.904255319148938</v>
      </c>
      <c r="K34" s="30">
        <v>5.6603773584905666</v>
      </c>
      <c r="L34" s="30"/>
      <c r="M34" s="30"/>
      <c r="N34" s="30"/>
      <c r="O34" s="30"/>
      <c r="P34" s="30"/>
      <c r="Q34" s="30"/>
      <c r="Y34" s="27">
        <v>31</v>
      </c>
      <c r="Z34" s="27" t="s">
        <v>29</v>
      </c>
      <c r="AA34" s="27">
        <f t="shared" si="0"/>
        <v>20.765027322404372</v>
      </c>
      <c r="AB34" s="27">
        <f t="shared" si="1"/>
        <v>20.768127322404371</v>
      </c>
      <c r="AC34" s="27">
        <f t="shared" si="2"/>
        <v>19</v>
      </c>
      <c r="AD34" s="27" t="str">
        <f t="shared" si="3"/>
        <v>Yarra Ranges</v>
      </c>
      <c r="AE34" s="27">
        <f t="shared" si="4"/>
        <v>12.096774193548388</v>
      </c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</row>
    <row r="35" spans="2:48" x14ac:dyDescent="0.35">
      <c r="B35" s="27">
        <v>32</v>
      </c>
      <c r="C35" s="27" t="s">
        <v>30</v>
      </c>
      <c r="D35" s="52">
        <v>21.428571428571427</v>
      </c>
      <c r="E35" s="30">
        <v>5.3333333333333339</v>
      </c>
      <c r="F35" s="30">
        <v>14.0625</v>
      </c>
      <c r="G35" s="31">
        <v>554</v>
      </c>
      <c r="H35" s="30">
        <v>56.811594202898554</v>
      </c>
      <c r="I35" s="30">
        <v>0</v>
      </c>
      <c r="J35" s="30">
        <v>53.278688524590166</v>
      </c>
      <c r="K35" s="30">
        <v>17.006802721088434</v>
      </c>
      <c r="L35" s="30"/>
      <c r="M35" s="30"/>
      <c r="N35" s="30"/>
      <c r="O35" s="30"/>
      <c r="P35" s="30"/>
      <c r="Q35" s="30"/>
      <c r="Y35" s="27">
        <v>32</v>
      </c>
      <c r="Z35" s="27" t="s">
        <v>30</v>
      </c>
      <c r="AA35" s="27">
        <f t="shared" si="0"/>
        <v>5.3333333333333339</v>
      </c>
      <c r="AB35" s="27">
        <f t="shared" si="1"/>
        <v>5.3365333333333336</v>
      </c>
      <c r="AC35" s="27">
        <f t="shared" si="2"/>
        <v>63</v>
      </c>
      <c r="AD35" s="27" t="str">
        <f t="shared" si="3"/>
        <v>Golden Plains</v>
      </c>
      <c r="AE35" s="27">
        <f t="shared" si="4"/>
        <v>12</v>
      </c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</row>
    <row r="36" spans="2:48" x14ac:dyDescent="0.35">
      <c r="B36" s="27">
        <v>33</v>
      </c>
      <c r="C36" s="27" t="s">
        <v>31</v>
      </c>
      <c r="D36" s="52">
        <v>21.978021978021978</v>
      </c>
      <c r="E36" s="30">
        <v>10.062893081761008</v>
      </c>
      <c r="F36" s="30">
        <v>9.4133697135061389</v>
      </c>
      <c r="G36" s="31">
        <v>645.63106796116506</v>
      </c>
      <c r="H36" s="30">
        <v>43.203082003302143</v>
      </c>
      <c r="I36" s="30">
        <v>8.1761006289308167</v>
      </c>
      <c r="J36" s="30">
        <v>47.383720930232556</v>
      </c>
      <c r="K36" s="30">
        <v>9.1603053435114496</v>
      </c>
      <c r="L36" s="30"/>
      <c r="M36" s="30"/>
      <c r="N36" s="30"/>
      <c r="O36" s="30"/>
      <c r="P36" s="30"/>
      <c r="Q36" s="30"/>
      <c r="Y36" s="28">
        <v>33</v>
      </c>
      <c r="Z36" s="27" t="s">
        <v>31</v>
      </c>
      <c r="AA36" s="27">
        <f t="shared" si="0"/>
        <v>10.062893081761008</v>
      </c>
      <c r="AB36" s="27">
        <f t="shared" si="1"/>
        <v>10.066193081761007</v>
      </c>
      <c r="AC36" s="27">
        <f t="shared" si="2"/>
        <v>39</v>
      </c>
      <c r="AD36" s="27" t="str">
        <f t="shared" si="3"/>
        <v>Brimbank</v>
      </c>
      <c r="AE36" s="27">
        <f t="shared" si="4"/>
        <v>11.707317073170733</v>
      </c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</row>
    <row r="37" spans="2:48" x14ac:dyDescent="0.35">
      <c r="B37" s="27">
        <v>34</v>
      </c>
      <c r="C37" s="27" t="s">
        <v>32</v>
      </c>
      <c r="D37" s="52">
        <v>33.333333333333329</v>
      </c>
      <c r="E37" s="30">
        <v>11.111111111111111</v>
      </c>
      <c r="F37" s="30">
        <v>6</v>
      </c>
      <c r="G37" s="31">
        <v>595.83333333333337</v>
      </c>
      <c r="H37" s="30">
        <v>24.8</v>
      </c>
      <c r="I37" s="30">
        <v>22.222222222222221</v>
      </c>
      <c r="J37" s="30">
        <v>36.507936507936506</v>
      </c>
      <c r="K37" s="30">
        <v>6.3157894736842106</v>
      </c>
      <c r="L37" s="30"/>
      <c r="M37" s="30"/>
      <c r="N37" s="30"/>
      <c r="O37" s="30"/>
      <c r="P37" s="30"/>
      <c r="Q37" s="30"/>
      <c r="Y37" s="27">
        <v>34</v>
      </c>
      <c r="Z37" s="27" t="s">
        <v>32</v>
      </c>
      <c r="AA37" s="27">
        <f t="shared" si="0"/>
        <v>11.111111111111111</v>
      </c>
      <c r="AB37" s="27">
        <f t="shared" si="1"/>
        <v>11.11451111111111</v>
      </c>
      <c r="AC37" s="27">
        <f t="shared" si="2"/>
        <v>37</v>
      </c>
      <c r="AD37" s="27" t="str">
        <f t="shared" si="3"/>
        <v>Bass Coast</v>
      </c>
      <c r="AE37" s="27">
        <f t="shared" si="4"/>
        <v>11.320754716981133</v>
      </c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</row>
    <row r="38" spans="2:48" x14ac:dyDescent="0.35">
      <c r="B38" s="27">
        <v>35</v>
      </c>
      <c r="C38" s="27" t="s">
        <v>33</v>
      </c>
      <c r="D38" s="52">
        <v>17.460317460317459</v>
      </c>
      <c r="E38" s="30">
        <v>23.195876288659793</v>
      </c>
      <c r="F38" s="30">
        <v>7.4927953890489913</v>
      </c>
      <c r="G38" s="31">
        <v>824</v>
      </c>
      <c r="H38" s="30">
        <v>39.858156028368796</v>
      </c>
      <c r="I38" s="30">
        <v>13.432835820895523</v>
      </c>
      <c r="J38" s="30">
        <v>32.461873638344223</v>
      </c>
      <c r="K38" s="30">
        <v>9.5930232558139537</v>
      </c>
      <c r="L38" s="30"/>
      <c r="M38" s="30"/>
      <c r="N38" s="30"/>
      <c r="O38" s="30"/>
      <c r="P38" s="30"/>
      <c r="Q38" s="30"/>
      <c r="Y38" s="27">
        <v>35</v>
      </c>
      <c r="Z38" s="27" t="s">
        <v>33</v>
      </c>
      <c r="AA38" s="27">
        <f t="shared" si="0"/>
        <v>23.195876288659793</v>
      </c>
      <c r="AB38" s="27">
        <f t="shared" si="1"/>
        <v>23.199376288659792</v>
      </c>
      <c r="AC38" s="27">
        <f t="shared" si="2"/>
        <v>17</v>
      </c>
      <c r="AD38" s="27" t="str">
        <f t="shared" si="3"/>
        <v>Ballarat</v>
      </c>
      <c r="AE38" s="27">
        <f t="shared" si="4"/>
        <v>11.244979919678714</v>
      </c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</row>
    <row r="39" spans="2:48" x14ac:dyDescent="0.35">
      <c r="B39" s="27">
        <v>36</v>
      </c>
      <c r="C39" s="27" t="s">
        <v>34</v>
      </c>
      <c r="D39" s="52">
        <v>24.761904761904763</v>
      </c>
      <c r="E39" s="30">
        <v>11.160714285714286</v>
      </c>
      <c r="F39" s="30">
        <v>7.7894736842105265</v>
      </c>
      <c r="G39" s="31">
        <v>671.15384615384619</v>
      </c>
      <c r="H39" s="30">
        <v>44.093686354378818</v>
      </c>
      <c r="I39" s="30">
        <v>11.111111111111111</v>
      </c>
      <c r="J39" s="30">
        <v>39.004149377593365</v>
      </c>
      <c r="K39" s="30">
        <v>10.135135135135135</v>
      </c>
      <c r="L39" s="30"/>
      <c r="M39" s="30"/>
      <c r="N39" s="30"/>
      <c r="O39" s="30"/>
      <c r="P39" s="30"/>
      <c r="Q39" s="30"/>
      <c r="Y39" s="27">
        <v>36</v>
      </c>
      <c r="Z39" s="27" t="s">
        <v>34</v>
      </c>
      <c r="AA39" s="27">
        <f t="shared" si="0"/>
        <v>11.160714285714286</v>
      </c>
      <c r="AB39" s="27">
        <f t="shared" si="1"/>
        <v>11.164314285714287</v>
      </c>
      <c r="AC39" s="27">
        <f t="shared" si="2"/>
        <v>36</v>
      </c>
      <c r="AD39" s="27" t="str">
        <f t="shared" si="3"/>
        <v>Knox</v>
      </c>
      <c r="AE39" s="27">
        <f t="shared" si="4"/>
        <v>11.160714285714286</v>
      </c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</row>
    <row r="40" spans="2:48" x14ac:dyDescent="0.35">
      <c r="B40" s="27">
        <v>37</v>
      </c>
      <c r="C40" s="27" t="s">
        <v>35</v>
      </c>
      <c r="D40" s="52">
        <v>34.751773049645394</v>
      </c>
      <c r="E40" s="30">
        <v>8.1794195250659634</v>
      </c>
      <c r="F40" s="30">
        <v>18.899082568807341</v>
      </c>
      <c r="G40" s="31">
        <v>552.27272727272725</v>
      </c>
      <c r="H40" s="30">
        <v>45.730918499353166</v>
      </c>
      <c r="I40" s="30">
        <v>15.328467153284672</v>
      </c>
      <c r="J40" s="30">
        <v>52.514919011082696</v>
      </c>
      <c r="K40" s="30">
        <v>14.307692307692307</v>
      </c>
      <c r="L40" s="30"/>
      <c r="M40" s="30"/>
      <c r="N40" s="30"/>
      <c r="O40" s="30"/>
      <c r="P40" s="30"/>
      <c r="Q40" s="30"/>
      <c r="Y40" s="27">
        <v>37</v>
      </c>
      <c r="Z40" s="27" t="s">
        <v>35</v>
      </c>
      <c r="AA40" s="27">
        <f t="shared" si="0"/>
        <v>8.1794195250659634</v>
      </c>
      <c r="AB40" s="27">
        <f t="shared" si="1"/>
        <v>8.1831195250659636</v>
      </c>
      <c r="AC40" s="27">
        <f t="shared" si="2"/>
        <v>48</v>
      </c>
      <c r="AD40" s="27" t="str">
        <f t="shared" si="3"/>
        <v>Indigo</v>
      </c>
      <c r="AE40" s="27">
        <f t="shared" si="4"/>
        <v>11.111111111111111</v>
      </c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</row>
    <row r="41" spans="2:48" x14ac:dyDescent="0.35">
      <c r="B41" s="27">
        <v>38</v>
      </c>
      <c r="C41" s="27" t="s">
        <v>36</v>
      </c>
      <c r="D41" s="52">
        <v>0</v>
      </c>
      <c r="E41" s="30">
        <v>15.384615384615385</v>
      </c>
      <c r="F41" s="30">
        <v>14.754098360655737</v>
      </c>
      <c r="G41" s="31">
        <v>450</v>
      </c>
      <c r="H41" s="30">
        <v>6.666666666666667</v>
      </c>
      <c r="I41" s="30">
        <v>0</v>
      </c>
      <c r="J41" s="30">
        <v>39.316239316239319</v>
      </c>
      <c r="K41" s="30">
        <v>14.285714285714285</v>
      </c>
      <c r="L41" s="30"/>
      <c r="M41" s="30"/>
      <c r="N41" s="30"/>
      <c r="O41" s="30"/>
      <c r="P41" s="30"/>
      <c r="Q41" s="30"/>
      <c r="Y41" s="28">
        <v>38</v>
      </c>
      <c r="Z41" s="27" t="s">
        <v>36</v>
      </c>
      <c r="AA41" s="27">
        <f t="shared" si="0"/>
        <v>15.384615384615385</v>
      </c>
      <c r="AB41" s="27">
        <f t="shared" si="1"/>
        <v>15.388415384615385</v>
      </c>
      <c r="AC41" s="27">
        <f t="shared" si="2"/>
        <v>22</v>
      </c>
      <c r="AD41" s="27" t="str">
        <f t="shared" si="3"/>
        <v>Frankston</v>
      </c>
      <c r="AE41" s="27">
        <f t="shared" si="4"/>
        <v>11.032863849765258</v>
      </c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</row>
    <row r="42" spans="2:48" x14ac:dyDescent="0.35">
      <c r="B42" s="27">
        <v>39</v>
      </c>
      <c r="C42" s="27" t="s">
        <v>37</v>
      </c>
      <c r="D42" s="52">
        <v>17.857142857142858</v>
      </c>
      <c r="E42" s="30">
        <v>13.913043478260869</v>
      </c>
      <c r="F42" s="30">
        <v>6.7307692307692308</v>
      </c>
      <c r="G42" s="31">
        <v>778.57142857142856</v>
      </c>
      <c r="H42" s="30">
        <v>17.910447761194028</v>
      </c>
      <c r="I42" s="30">
        <v>0</v>
      </c>
      <c r="J42" s="30">
        <v>20.172910662824208</v>
      </c>
      <c r="K42" s="30">
        <v>10.648148148148149</v>
      </c>
      <c r="L42" s="30"/>
      <c r="M42" s="30"/>
      <c r="N42" s="30"/>
      <c r="O42" s="30"/>
      <c r="P42" s="30"/>
      <c r="Q42" s="30"/>
      <c r="Y42" s="27">
        <v>39</v>
      </c>
      <c r="Z42" s="27" t="s">
        <v>37</v>
      </c>
      <c r="AA42" s="27">
        <f t="shared" si="0"/>
        <v>13.913043478260869</v>
      </c>
      <c r="AB42" s="27">
        <f t="shared" si="1"/>
        <v>13.916943478260869</v>
      </c>
      <c r="AC42" s="27">
        <f t="shared" si="2"/>
        <v>26</v>
      </c>
      <c r="AD42" s="27" t="str">
        <f t="shared" si="3"/>
        <v>Hume</v>
      </c>
      <c r="AE42" s="27">
        <f t="shared" si="4"/>
        <v>10.062893081761008</v>
      </c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</row>
    <row r="43" spans="2:48" x14ac:dyDescent="0.35">
      <c r="B43" s="27">
        <v>40</v>
      </c>
      <c r="C43" s="27" t="s">
        <v>38</v>
      </c>
      <c r="D43" s="52">
        <v>18.75</v>
      </c>
      <c r="E43" s="30">
        <v>23.880597014925371</v>
      </c>
      <c r="F43" s="30">
        <v>8.3333333333333321</v>
      </c>
      <c r="G43" s="31">
        <v>855.55555555555554</v>
      </c>
      <c r="H43" s="30">
        <v>38.851351351351347</v>
      </c>
      <c r="I43" s="30">
        <v>0</v>
      </c>
      <c r="J43" s="30">
        <v>35.532994923857871</v>
      </c>
      <c r="K43" s="30">
        <v>10.852713178294573</v>
      </c>
      <c r="L43" s="30"/>
      <c r="M43" s="30"/>
      <c r="N43" s="30"/>
      <c r="O43" s="30"/>
      <c r="P43" s="30"/>
      <c r="Q43" s="30"/>
      <c r="Y43" s="27">
        <v>40</v>
      </c>
      <c r="Z43" s="27" t="s">
        <v>38</v>
      </c>
      <c r="AA43" s="27">
        <f t="shared" si="0"/>
        <v>23.880597014925371</v>
      </c>
      <c r="AB43" s="27">
        <f t="shared" si="1"/>
        <v>23.884597014925372</v>
      </c>
      <c r="AC43" s="27">
        <f t="shared" si="2"/>
        <v>16</v>
      </c>
      <c r="AD43" s="27" t="str">
        <f t="shared" si="3"/>
        <v>Towong</v>
      </c>
      <c r="AE43" s="27">
        <f t="shared" si="4"/>
        <v>10</v>
      </c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</row>
    <row r="44" spans="2:48" x14ac:dyDescent="0.35">
      <c r="B44" s="27">
        <v>41</v>
      </c>
      <c r="C44" s="27" t="s">
        <v>39</v>
      </c>
      <c r="D44" s="52">
        <v>0</v>
      </c>
      <c r="E44" s="30">
        <v>0</v>
      </c>
      <c r="F44" s="30">
        <v>0</v>
      </c>
      <c r="G44" s="31">
        <v>650</v>
      </c>
      <c r="H44" s="30">
        <v>12.962962962962962</v>
      </c>
      <c r="I44" s="30">
        <v>0</v>
      </c>
      <c r="J44" s="30">
        <v>37.704918032786885</v>
      </c>
      <c r="K44" s="30">
        <v>18.518518518518519</v>
      </c>
      <c r="L44" s="30"/>
      <c r="M44" s="30"/>
      <c r="N44" s="30"/>
      <c r="O44" s="30"/>
      <c r="P44" s="30"/>
      <c r="Q44" s="30"/>
      <c r="Y44" s="27">
        <v>41</v>
      </c>
      <c r="Z44" s="27" t="s">
        <v>39</v>
      </c>
      <c r="AA44" s="27">
        <f t="shared" si="0"/>
        <v>0</v>
      </c>
      <c r="AB44" s="27">
        <f t="shared" si="1"/>
        <v>4.1000000000000003E-3</v>
      </c>
      <c r="AC44" s="27">
        <f t="shared" si="2"/>
        <v>73</v>
      </c>
      <c r="AD44" s="27" t="str">
        <f t="shared" si="3"/>
        <v>Northern Grampians</v>
      </c>
      <c r="AE44" s="27">
        <f t="shared" si="4"/>
        <v>9.3023255813953494</v>
      </c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</row>
    <row r="45" spans="2:48" x14ac:dyDescent="0.35">
      <c r="B45" s="27">
        <v>42</v>
      </c>
      <c r="C45" s="27" t="s">
        <v>40</v>
      </c>
      <c r="D45" s="52">
        <v>16</v>
      </c>
      <c r="E45" s="30">
        <v>29.761904761904763</v>
      </c>
      <c r="F45" s="30">
        <v>6.4327485380116958</v>
      </c>
      <c r="G45" s="31">
        <v>900</v>
      </c>
      <c r="H45" s="30">
        <v>55.000000000000007</v>
      </c>
      <c r="I45" s="30">
        <v>0</v>
      </c>
      <c r="J45" s="30">
        <v>37.857142857142854</v>
      </c>
      <c r="K45" s="30">
        <v>10.632911392405063</v>
      </c>
      <c r="L45" s="30"/>
      <c r="M45" s="30"/>
      <c r="N45" s="30"/>
      <c r="O45" s="30"/>
      <c r="P45" s="30"/>
      <c r="Q45" s="30"/>
      <c r="Y45" s="27">
        <v>42</v>
      </c>
      <c r="Z45" s="27" t="s">
        <v>40</v>
      </c>
      <c r="AA45" s="27">
        <f t="shared" si="0"/>
        <v>29.761904761904763</v>
      </c>
      <c r="AB45" s="27">
        <f t="shared" si="1"/>
        <v>29.766104761904764</v>
      </c>
      <c r="AC45" s="27">
        <f t="shared" si="2"/>
        <v>11</v>
      </c>
      <c r="AD45" s="27" t="str">
        <f t="shared" si="3"/>
        <v>Wellington</v>
      </c>
      <c r="AE45" s="27">
        <f t="shared" si="4"/>
        <v>9.0090090090090094</v>
      </c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</row>
    <row r="46" spans="2:48" x14ac:dyDescent="0.35">
      <c r="B46" s="27">
        <v>43</v>
      </c>
      <c r="C46" s="27" t="s">
        <v>41</v>
      </c>
      <c r="D46" s="52">
        <v>18.918918918918919</v>
      </c>
      <c r="E46" s="30">
        <v>18.421052631578945</v>
      </c>
      <c r="F46" s="30">
        <v>7.0769230769230766</v>
      </c>
      <c r="G46" s="31">
        <v>706.25</v>
      </c>
      <c r="H46" s="30">
        <v>40.813464235624124</v>
      </c>
      <c r="I46" s="30">
        <v>15.277777777777779</v>
      </c>
      <c r="J46" s="30">
        <v>38.036809815950924</v>
      </c>
      <c r="K46" s="30">
        <v>8.8414634146341466</v>
      </c>
      <c r="L46" s="30"/>
      <c r="M46" s="30"/>
      <c r="N46" s="30"/>
      <c r="O46" s="30"/>
      <c r="P46" s="30"/>
      <c r="Q46" s="30"/>
      <c r="Y46" s="28">
        <v>43</v>
      </c>
      <c r="Z46" s="27" t="s">
        <v>41</v>
      </c>
      <c r="AA46" s="27">
        <f t="shared" si="0"/>
        <v>18.421052631578945</v>
      </c>
      <c r="AB46" s="27">
        <f t="shared" si="1"/>
        <v>18.425352631578946</v>
      </c>
      <c r="AC46" s="27">
        <f t="shared" si="2"/>
        <v>20</v>
      </c>
      <c r="AD46" s="27" t="str">
        <f t="shared" si="3"/>
        <v>Wyndham</v>
      </c>
      <c r="AE46" s="27">
        <f t="shared" si="4"/>
        <v>8.9208633093525176</v>
      </c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</row>
    <row r="47" spans="2:48" x14ac:dyDescent="0.35">
      <c r="B47" s="27">
        <v>44</v>
      </c>
      <c r="C47" s="27" t="s">
        <v>42</v>
      </c>
      <c r="D47" s="52">
        <v>8.8397790055248606</v>
      </c>
      <c r="E47" s="30">
        <v>42.810457516339866</v>
      </c>
      <c r="F47" s="30">
        <v>11.344537815126051</v>
      </c>
      <c r="G47" s="31">
        <v>754.41176470588232</v>
      </c>
      <c r="H47" s="30">
        <v>71.951219512195124</v>
      </c>
      <c r="I47" s="30">
        <v>3.5211267605633805</v>
      </c>
      <c r="J47" s="30">
        <v>37.956204379562038</v>
      </c>
      <c r="K47" s="30">
        <v>8.6075949367088604</v>
      </c>
      <c r="L47" s="30"/>
      <c r="M47" s="30"/>
      <c r="N47" s="30"/>
      <c r="O47" s="30"/>
      <c r="P47" s="30"/>
      <c r="Q47" s="30"/>
      <c r="Y47" s="27">
        <v>44</v>
      </c>
      <c r="Z47" s="27" t="s">
        <v>42</v>
      </c>
      <c r="AA47" s="27">
        <f t="shared" si="0"/>
        <v>42.810457516339866</v>
      </c>
      <c r="AB47" s="27">
        <f t="shared" si="1"/>
        <v>42.814857516339863</v>
      </c>
      <c r="AC47" s="27">
        <f t="shared" si="2"/>
        <v>2</v>
      </c>
      <c r="AD47" s="27" t="str">
        <f t="shared" si="3"/>
        <v>Baw Baw</v>
      </c>
      <c r="AE47" s="27">
        <f t="shared" si="4"/>
        <v>8.3333333333333321</v>
      </c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</row>
    <row r="48" spans="2:48" x14ac:dyDescent="0.35">
      <c r="B48" s="27">
        <v>45</v>
      </c>
      <c r="C48" s="27" t="s">
        <v>43</v>
      </c>
      <c r="D48" s="52">
        <v>38.349514563106794</v>
      </c>
      <c r="E48" s="30">
        <v>5.7364341085271313</v>
      </c>
      <c r="F48" s="30">
        <v>13.193403298350825</v>
      </c>
      <c r="G48" s="31">
        <v>580.04807692307691</v>
      </c>
      <c r="H48" s="30">
        <v>42.613009922822492</v>
      </c>
      <c r="I48" s="30">
        <v>15.757575757575756</v>
      </c>
      <c r="J48" s="30">
        <v>43.745532523230878</v>
      </c>
      <c r="K48" s="30">
        <v>12.635869565217392</v>
      </c>
      <c r="L48" s="30"/>
      <c r="M48" s="30"/>
      <c r="N48" s="30"/>
      <c r="O48" s="30"/>
      <c r="P48" s="30"/>
      <c r="Q48" s="30"/>
      <c r="Y48" s="27">
        <v>45</v>
      </c>
      <c r="Z48" s="27" t="s">
        <v>43</v>
      </c>
      <c r="AA48" s="27">
        <f t="shared" si="0"/>
        <v>5.7364341085271313</v>
      </c>
      <c r="AB48" s="27">
        <f t="shared" si="1"/>
        <v>5.7409341085271315</v>
      </c>
      <c r="AC48" s="27">
        <f t="shared" si="2"/>
        <v>59</v>
      </c>
      <c r="AD48" s="27" t="str">
        <f t="shared" si="3"/>
        <v>Campaspe</v>
      </c>
      <c r="AE48" s="27">
        <f t="shared" si="4"/>
        <v>8.2969432314410483</v>
      </c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</row>
    <row r="49" spans="2:48" x14ac:dyDescent="0.35">
      <c r="B49" s="27">
        <v>46</v>
      </c>
      <c r="C49" s="27" t="s">
        <v>44</v>
      </c>
      <c r="D49" s="52">
        <v>32.291666666666671</v>
      </c>
      <c r="E49" s="30">
        <v>5.3356282271944924</v>
      </c>
      <c r="F49" s="30">
        <v>15.201005025125628</v>
      </c>
      <c r="G49" s="31">
        <v>496.19883040935673</v>
      </c>
      <c r="H49" s="30">
        <v>53.035786087655815</v>
      </c>
      <c r="I49" s="30">
        <v>17.796610169491526</v>
      </c>
      <c r="J49" s="30">
        <v>52.97157622739018</v>
      </c>
      <c r="K49" s="30">
        <v>12.487411883182276</v>
      </c>
      <c r="L49" s="30"/>
      <c r="M49" s="30"/>
      <c r="N49" s="30"/>
      <c r="O49" s="30"/>
      <c r="P49" s="30"/>
      <c r="Q49" s="30"/>
      <c r="Y49" s="27">
        <v>46</v>
      </c>
      <c r="Z49" s="27" t="s">
        <v>44</v>
      </c>
      <c r="AA49" s="27">
        <f t="shared" si="0"/>
        <v>5.3356282271944924</v>
      </c>
      <c r="AB49" s="27">
        <f t="shared" si="1"/>
        <v>5.3402282271944923</v>
      </c>
      <c r="AC49" s="27">
        <f t="shared" si="2"/>
        <v>62</v>
      </c>
      <c r="AD49" s="27" t="str">
        <f t="shared" si="3"/>
        <v>Greater Bendigo</v>
      </c>
      <c r="AE49" s="27">
        <f t="shared" si="4"/>
        <v>8.2442748091603058</v>
      </c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</row>
    <row r="50" spans="2:48" x14ac:dyDescent="0.35">
      <c r="B50" s="27">
        <v>47</v>
      </c>
      <c r="C50" s="27" t="s">
        <v>45</v>
      </c>
      <c r="D50" s="52">
        <v>30.263157894736842</v>
      </c>
      <c r="E50" s="30">
        <v>6.666666666666667</v>
      </c>
      <c r="F50" s="30">
        <v>9.0680100755667503</v>
      </c>
      <c r="G50" s="31">
        <v>722.11538461538464</v>
      </c>
      <c r="H50" s="30">
        <v>25.296442687747035</v>
      </c>
      <c r="I50" s="30">
        <v>20.833333333333336</v>
      </c>
      <c r="J50" s="30">
        <v>35.308641975308639</v>
      </c>
      <c r="K50" s="30">
        <v>10.551558752997602</v>
      </c>
      <c r="L50" s="30"/>
      <c r="M50" s="30"/>
      <c r="N50" s="30"/>
      <c r="O50" s="30"/>
      <c r="P50" s="30"/>
      <c r="Q50" s="30"/>
      <c r="Y50" s="27">
        <v>47</v>
      </c>
      <c r="Z50" s="27" t="s">
        <v>45</v>
      </c>
      <c r="AA50" s="27">
        <f t="shared" si="0"/>
        <v>6.666666666666667</v>
      </c>
      <c r="AB50" s="27">
        <f t="shared" si="1"/>
        <v>6.6713666666666667</v>
      </c>
      <c r="AC50" s="27">
        <f t="shared" si="2"/>
        <v>53</v>
      </c>
      <c r="AD50" s="27" t="str">
        <f t="shared" si="3"/>
        <v>Casey</v>
      </c>
      <c r="AE50" s="27">
        <f t="shared" si="4"/>
        <v>8.2332761578044611</v>
      </c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</row>
    <row r="51" spans="2:48" x14ac:dyDescent="0.35">
      <c r="B51" s="27">
        <v>48</v>
      </c>
      <c r="C51" s="27" t="s">
        <v>46</v>
      </c>
      <c r="D51" s="52">
        <v>23.076923076923077</v>
      </c>
      <c r="E51" s="30">
        <v>6.1068702290076331</v>
      </c>
      <c r="F51" s="30">
        <v>9.4420600858369106</v>
      </c>
      <c r="G51" s="31">
        <v>531.39534883720933</v>
      </c>
      <c r="H51" s="30">
        <v>30.932896890343699</v>
      </c>
      <c r="I51" s="30">
        <v>16.666666666666664</v>
      </c>
      <c r="J51" s="30">
        <v>38.875305623471881</v>
      </c>
      <c r="K51" s="30">
        <v>12.878787878787879</v>
      </c>
      <c r="L51" s="30"/>
      <c r="M51" s="30"/>
      <c r="N51" s="30"/>
      <c r="O51" s="30"/>
      <c r="P51" s="30"/>
      <c r="Q51" s="30"/>
      <c r="Y51" s="28">
        <v>48</v>
      </c>
      <c r="Z51" s="27" t="s">
        <v>46</v>
      </c>
      <c r="AA51" s="27">
        <f t="shared" si="0"/>
        <v>6.1068702290076331</v>
      </c>
      <c r="AB51" s="27">
        <f t="shared" si="1"/>
        <v>6.1116702290076335</v>
      </c>
      <c r="AC51" s="27">
        <f t="shared" si="2"/>
        <v>56</v>
      </c>
      <c r="AD51" s="27" t="str">
        <f t="shared" si="3"/>
        <v>Latrobe</v>
      </c>
      <c r="AE51" s="27">
        <f t="shared" si="4"/>
        <v>8.1794195250659634</v>
      </c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</row>
    <row r="52" spans="2:48" x14ac:dyDescent="0.35">
      <c r="B52" s="27">
        <v>49</v>
      </c>
      <c r="C52" s="27" t="s">
        <v>47</v>
      </c>
      <c r="D52" s="52">
        <v>10.377358490566039</v>
      </c>
      <c r="E52" s="30">
        <v>25.547445255474454</v>
      </c>
      <c r="F52" s="30">
        <v>11.956521739130435</v>
      </c>
      <c r="G52" s="31">
        <v>560</v>
      </c>
      <c r="H52" s="30">
        <v>47.712418300653596</v>
      </c>
      <c r="I52" s="30">
        <v>5.1282051282051277</v>
      </c>
      <c r="J52" s="30">
        <v>35.564853556485353</v>
      </c>
      <c r="K52" s="30">
        <v>7.7253218884120178</v>
      </c>
      <c r="L52" s="30"/>
      <c r="M52" s="30"/>
      <c r="N52" s="30"/>
      <c r="O52" s="30"/>
      <c r="P52" s="30"/>
      <c r="Q52" s="30"/>
      <c r="Y52" s="27">
        <v>49</v>
      </c>
      <c r="Z52" s="27" t="s">
        <v>47</v>
      </c>
      <c r="AA52" s="27">
        <f t="shared" si="0"/>
        <v>25.547445255474454</v>
      </c>
      <c r="AB52" s="27">
        <f t="shared" si="1"/>
        <v>25.552345255474453</v>
      </c>
      <c r="AC52" s="27">
        <f t="shared" si="2"/>
        <v>15</v>
      </c>
      <c r="AD52" s="27" t="str">
        <f t="shared" si="3"/>
        <v>Moyne</v>
      </c>
      <c r="AE52" s="27">
        <f t="shared" si="4"/>
        <v>7.6923076923076925</v>
      </c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</row>
    <row r="53" spans="2:48" x14ac:dyDescent="0.35">
      <c r="B53" s="27">
        <v>50</v>
      </c>
      <c r="C53" s="27" t="s">
        <v>48</v>
      </c>
      <c r="D53" s="52">
        <v>0</v>
      </c>
      <c r="E53" s="30">
        <v>26.785714285714285</v>
      </c>
      <c r="F53" s="30">
        <v>7.9861111111111107</v>
      </c>
      <c r="G53" s="31">
        <v>775.89285714285711</v>
      </c>
      <c r="H53" s="30">
        <v>53.3457249070632</v>
      </c>
      <c r="I53" s="30">
        <v>0</v>
      </c>
      <c r="J53" s="30">
        <v>37.254901960784316</v>
      </c>
      <c r="K53" s="30">
        <v>5.5147058823529411</v>
      </c>
      <c r="L53" s="30"/>
      <c r="M53" s="30"/>
      <c r="N53" s="30"/>
      <c r="O53" s="30"/>
      <c r="P53" s="30"/>
      <c r="Q53" s="30"/>
      <c r="Y53" s="27">
        <v>50</v>
      </c>
      <c r="Z53" s="27" t="s">
        <v>48</v>
      </c>
      <c r="AA53" s="27">
        <f t="shared" si="0"/>
        <v>26.785714285714285</v>
      </c>
      <c r="AB53" s="27">
        <f t="shared" si="1"/>
        <v>26.790714285714284</v>
      </c>
      <c r="AC53" s="27">
        <f t="shared" si="2"/>
        <v>13</v>
      </c>
      <c r="AD53" s="27" t="str">
        <f t="shared" si="3"/>
        <v>Cardinia</v>
      </c>
      <c r="AE53" s="27">
        <f t="shared" si="4"/>
        <v>7.2580645161290329</v>
      </c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</row>
    <row r="54" spans="2:48" x14ac:dyDescent="0.35">
      <c r="B54" s="27">
        <v>51</v>
      </c>
      <c r="C54" s="27" t="s">
        <v>49</v>
      </c>
      <c r="D54" s="52">
        <v>9.375</v>
      </c>
      <c r="E54" s="30">
        <v>12.878787878787879</v>
      </c>
      <c r="F54" s="30">
        <v>6.2761506276150625</v>
      </c>
      <c r="G54" s="31">
        <v>758.33333333333337</v>
      </c>
      <c r="H54" s="30">
        <v>26.086956521739129</v>
      </c>
      <c r="I54" s="30">
        <v>9.5238095238095237</v>
      </c>
      <c r="J54" s="30">
        <v>37.028301886792455</v>
      </c>
      <c r="K54" s="30">
        <v>5.46218487394958</v>
      </c>
      <c r="L54" s="30"/>
      <c r="M54" s="30"/>
      <c r="N54" s="30"/>
      <c r="O54" s="30"/>
      <c r="P54" s="30"/>
      <c r="Q54" s="30"/>
      <c r="Y54" s="27">
        <v>51</v>
      </c>
      <c r="Z54" s="27" t="s">
        <v>49</v>
      </c>
      <c r="AA54" s="27">
        <f t="shared" si="0"/>
        <v>12.878787878787879</v>
      </c>
      <c r="AB54" s="27">
        <f t="shared" si="1"/>
        <v>12.883887878787879</v>
      </c>
      <c r="AC54" s="27">
        <f t="shared" si="2"/>
        <v>28</v>
      </c>
      <c r="AD54" s="27" t="str">
        <f t="shared" si="3"/>
        <v>Central Goldfields</v>
      </c>
      <c r="AE54" s="27">
        <f t="shared" si="4"/>
        <v>6.8965517241379306</v>
      </c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</row>
    <row r="55" spans="2:48" x14ac:dyDescent="0.35">
      <c r="B55" s="27">
        <v>52</v>
      </c>
      <c r="C55" s="27" t="s">
        <v>50</v>
      </c>
      <c r="D55" s="52">
        <v>14.893617021276595</v>
      </c>
      <c r="E55" s="30">
        <v>31.25</v>
      </c>
      <c r="F55" s="30">
        <v>5.3356282271944924</v>
      </c>
      <c r="G55" s="31">
        <v>823.28767123287673</v>
      </c>
      <c r="H55" s="30">
        <v>54.780114722753346</v>
      </c>
      <c r="I55" s="30">
        <v>3.7037037037037033</v>
      </c>
      <c r="J55" s="30">
        <v>48.739495798319325</v>
      </c>
      <c r="K55" s="30">
        <v>5.8721934369602762</v>
      </c>
      <c r="L55" s="30"/>
      <c r="M55" s="30"/>
      <c r="N55" s="30"/>
      <c r="O55" s="30"/>
      <c r="P55" s="30"/>
      <c r="Q55" s="30"/>
      <c r="Y55" s="27">
        <v>52</v>
      </c>
      <c r="Z55" s="27" t="s">
        <v>50</v>
      </c>
      <c r="AA55" s="27">
        <f t="shared" si="0"/>
        <v>31.25</v>
      </c>
      <c r="AB55" s="27">
        <f t="shared" si="1"/>
        <v>31.255199999999999</v>
      </c>
      <c r="AC55" s="27">
        <f t="shared" si="2"/>
        <v>10</v>
      </c>
      <c r="AD55" s="27" t="str">
        <f t="shared" si="3"/>
        <v>Strathbogie</v>
      </c>
      <c r="AE55" s="27">
        <f t="shared" si="4"/>
        <v>6.8181818181818175</v>
      </c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</row>
    <row r="56" spans="2:48" x14ac:dyDescent="0.35">
      <c r="B56" s="27">
        <v>53</v>
      </c>
      <c r="C56" s="27" t="s">
        <v>51</v>
      </c>
      <c r="D56" s="52">
        <v>28.057553956834528</v>
      </c>
      <c r="E56" s="30">
        <v>12.777777777777777</v>
      </c>
      <c r="F56" s="30">
        <v>7.0921985815602842</v>
      </c>
      <c r="G56" s="31">
        <v>663.04347826086962</v>
      </c>
      <c r="H56" s="30">
        <v>33.354114713216958</v>
      </c>
      <c r="I56" s="30">
        <v>9.3525179856115113</v>
      </c>
      <c r="J56" s="30">
        <v>36.885928393005827</v>
      </c>
      <c r="K56" s="30">
        <v>9.6632503660322104</v>
      </c>
      <c r="L56" s="30"/>
      <c r="M56" s="30"/>
      <c r="N56" s="30"/>
      <c r="O56" s="30"/>
      <c r="P56" s="30"/>
      <c r="Q56" s="30"/>
      <c r="Y56" s="28">
        <v>53</v>
      </c>
      <c r="Z56" s="27" t="s">
        <v>51</v>
      </c>
      <c r="AA56" s="27">
        <f t="shared" si="0"/>
        <v>12.777777777777777</v>
      </c>
      <c r="AB56" s="27">
        <f t="shared" si="1"/>
        <v>12.783077777777777</v>
      </c>
      <c r="AC56" s="27">
        <f t="shared" si="2"/>
        <v>29</v>
      </c>
      <c r="AD56" s="27" t="str">
        <f t="shared" si="3"/>
        <v>Mitchell</v>
      </c>
      <c r="AE56" s="27">
        <f t="shared" si="4"/>
        <v>6.666666666666667</v>
      </c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</row>
    <row r="57" spans="2:48" x14ac:dyDescent="0.35">
      <c r="B57" s="27">
        <v>54</v>
      </c>
      <c r="C57" s="27" t="s">
        <v>52</v>
      </c>
      <c r="D57" s="52">
        <v>0</v>
      </c>
      <c r="E57" s="30">
        <v>14.754098360655737</v>
      </c>
      <c r="F57" s="30">
        <v>0</v>
      </c>
      <c r="G57" s="31">
        <v>542.85714285714289</v>
      </c>
      <c r="H57" s="30">
        <v>19.158878504672895</v>
      </c>
      <c r="I57" s="30">
        <v>18.518518518518519</v>
      </c>
      <c r="J57" s="30">
        <v>47.333333333333336</v>
      </c>
      <c r="K57" s="30">
        <v>13</v>
      </c>
      <c r="L57" s="30"/>
      <c r="M57" s="30"/>
      <c r="N57" s="30"/>
      <c r="O57" s="30"/>
      <c r="P57" s="30"/>
      <c r="Q57" s="30"/>
      <c r="Y57" s="27">
        <v>54</v>
      </c>
      <c r="Z57" s="27" t="s">
        <v>52</v>
      </c>
      <c r="AA57" s="27">
        <f t="shared" si="0"/>
        <v>14.754098360655737</v>
      </c>
      <c r="AB57" s="27">
        <f t="shared" si="1"/>
        <v>14.759498360655737</v>
      </c>
      <c r="AC57" s="27">
        <f t="shared" si="2"/>
        <v>23</v>
      </c>
      <c r="AD57" s="27" t="str">
        <f t="shared" si="3"/>
        <v>Greater Shepparton</v>
      </c>
      <c r="AE57" s="27">
        <f t="shared" si="4"/>
        <v>6.5</v>
      </c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</row>
    <row r="58" spans="2:48" x14ac:dyDescent="0.35">
      <c r="B58" s="27">
        <v>55</v>
      </c>
      <c r="C58" s="27" t="s">
        <v>53</v>
      </c>
      <c r="D58" s="52">
        <v>40</v>
      </c>
      <c r="E58" s="30">
        <v>7.6923076923076925</v>
      </c>
      <c r="F58" s="30">
        <v>2.9411764705882351</v>
      </c>
      <c r="G58" s="31">
        <v>732.5</v>
      </c>
      <c r="H58" s="30">
        <v>25.563909774436087</v>
      </c>
      <c r="I58" s="30">
        <v>0</v>
      </c>
      <c r="J58" s="30">
        <v>34.761904761904759</v>
      </c>
      <c r="K58" s="30">
        <v>4.2735042735042734</v>
      </c>
      <c r="L58" s="30"/>
      <c r="M58" s="30"/>
      <c r="N58" s="30"/>
      <c r="O58" s="30"/>
      <c r="P58" s="30"/>
      <c r="Q58" s="30"/>
      <c r="Y58" s="27">
        <v>55</v>
      </c>
      <c r="Z58" s="27" t="s">
        <v>53</v>
      </c>
      <c r="AA58" s="27">
        <f t="shared" si="0"/>
        <v>7.6923076923076925</v>
      </c>
      <c r="AB58" s="27">
        <f t="shared" si="1"/>
        <v>7.6978076923076921</v>
      </c>
      <c r="AC58" s="27">
        <f t="shared" si="2"/>
        <v>49</v>
      </c>
      <c r="AD58" s="27" t="str">
        <f t="shared" si="3"/>
        <v>Ararat</v>
      </c>
      <c r="AE58" s="27">
        <f t="shared" si="4"/>
        <v>6.1538461538461542</v>
      </c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</row>
    <row r="59" spans="2:48" x14ac:dyDescent="0.35">
      <c r="B59" s="27">
        <v>56</v>
      </c>
      <c r="C59" s="27" t="s">
        <v>54</v>
      </c>
      <c r="D59" s="52">
        <v>26.923076923076923</v>
      </c>
      <c r="E59" s="30">
        <v>0</v>
      </c>
      <c r="F59" s="30">
        <v>7.2727272727272725</v>
      </c>
      <c r="G59" s="31">
        <v>694.11764705882354</v>
      </c>
      <c r="H59" s="30">
        <v>12.5</v>
      </c>
      <c r="I59" s="30">
        <v>10.344827586206897</v>
      </c>
      <c r="J59" s="30">
        <v>36.312849162011176</v>
      </c>
      <c r="K59" s="30">
        <v>7.7669902912621351</v>
      </c>
      <c r="L59" s="30"/>
      <c r="M59" s="30"/>
      <c r="N59" s="30"/>
      <c r="O59" s="30"/>
      <c r="P59" s="30"/>
      <c r="Q59" s="30"/>
      <c r="Y59" s="27">
        <v>56</v>
      </c>
      <c r="Z59" s="27" t="s">
        <v>54</v>
      </c>
      <c r="AA59" s="27">
        <f t="shared" si="0"/>
        <v>0</v>
      </c>
      <c r="AB59" s="27">
        <f t="shared" si="1"/>
        <v>5.5999999999999999E-3</v>
      </c>
      <c r="AC59" s="27">
        <f t="shared" si="2"/>
        <v>72</v>
      </c>
      <c r="AD59" s="27" t="str">
        <f t="shared" si="3"/>
        <v>Moira</v>
      </c>
      <c r="AE59" s="27">
        <f t="shared" si="4"/>
        <v>6.1068702290076331</v>
      </c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</row>
    <row r="60" spans="2:48" x14ac:dyDescent="0.35">
      <c r="B60" s="27">
        <v>57</v>
      </c>
      <c r="C60" s="27" t="s">
        <v>55</v>
      </c>
      <c r="D60" s="52">
        <v>12</v>
      </c>
      <c r="E60" s="30">
        <v>33.333333333333329</v>
      </c>
      <c r="F60" s="30">
        <v>1.89873417721519</v>
      </c>
      <c r="G60" s="31">
        <v>884.61538461538464</v>
      </c>
      <c r="H60" s="30">
        <v>17.307692307692307</v>
      </c>
      <c r="I60" s="30">
        <v>0</v>
      </c>
      <c r="J60" s="30">
        <v>20.863309352517987</v>
      </c>
      <c r="K60" s="30">
        <v>6.9767441860465116</v>
      </c>
      <c r="L60" s="30"/>
      <c r="M60" s="30"/>
      <c r="N60" s="30"/>
      <c r="O60" s="30"/>
      <c r="P60" s="30"/>
      <c r="Q60" s="30"/>
      <c r="Y60" s="27">
        <v>57</v>
      </c>
      <c r="Z60" s="27" t="s">
        <v>55</v>
      </c>
      <c r="AA60" s="27">
        <f t="shared" si="0"/>
        <v>33.333333333333329</v>
      </c>
      <c r="AB60" s="27">
        <f t="shared" si="1"/>
        <v>33.339033333333326</v>
      </c>
      <c r="AC60" s="27">
        <f t="shared" si="2"/>
        <v>8</v>
      </c>
      <c r="AD60" s="27" t="str">
        <f t="shared" si="3"/>
        <v>Warrnambool</v>
      </c>
      <c r="AE60" s="27">
        <f t="shared" si="4"/>
        <v>5.7803468208092488</v>
      </c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</row>
    <row r="61" spans="2:48" x14ac:dyDescent="0.35">
      <c r="B61" s="27">
        <v>58</v>
      </c>
      <c r="C61" s="27" t="s">
        <v>56</v>
      </c>
      <c r="D61" s="52">
        <v>42.857142857142854</v>
      </c>
      <c r="E61" s="30">
        <v>9.3023255813953494</v>
      </c>
      <c r="F61" s="30">
        <v>14.516129032258066</v>
      </c>
      <c r="G61" s="31">
        <v>477.5</v>
      </c>
      <c r="H61" s="30">
        <v>27.064220183486238</v>
      </c>
      <c r="I61" s="30">
        <v>0</v>
      </c>
      <c r="J61" s="30">
        <v>31.944444444444443</v>
      </c>
      <c r="K61" s="30">
        <v>15.151515151515152</v>
      </c>
      <c r="L61" s="30"/>
      <c r="M61" s="30"/>
      <c r="N61" s="30"/>
      <c r="O61" s="30"/>
      <c r="P61" s="30"/>
      <c r="Q61" s="30"/>
      <c r="Y61" s="28">
        <v>58</v>
      </c>
      <c r="Z61" s="27" t="s">
        <v>56</v>
      </c>
      <c r="AA61" s="27">
        <f t="shared" si="0"/>
        <v>9.3023255813953494</v>
      </c>
      <c r="AB61" s="27">
        <f t="shared" si="1"/>
        <v>9.3081255813953501</v>
      </c>
      <c r="AC61" s="27">
        <f t="shared" si="2"/>
        <v>41</v>
      </c>
      <c r="AD61" s="27" t="str">
        <f t="shared" si="3"/>
        <v>East Gippsland</v>
      </c>
      <c r="AE61" s="27">
        <f t="shared" si="4"/>
        <v>5.7575757575757578</v>
      </c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</row>
    <row r="62" spans="2:48" x14ac:dyDescent="0.35">
      <c r="B62" s="27">
        <v>59</v>
      </c>
      <c r="C62" s="27" t="s">
        <v>57</v>
      </c>
      <c r="D62" s="52">
        <v>19.298245614035086</v>
      </c>
      <c r="E62" s="30">
        <v>32.173913043478258</v>
      </c>
      <c r="F62" s="30">
        <v>6.0317460317460316</v>
      </c>
      <c r="G62" s="31">
        <v>1000</v>
      </c>
      <c r="H62" s="30">
        <v>61.684210526315788</v>
      </c>
      <c r="I62" s="30">
        <v>0</v>
      </c>
      <c r="J62" s="30">
        <v>44.966442953020135</v>
      </c>
      <c r="K62" s="30">
        <v>6.8322981366459627</v>
      </c>
      <c r="L62" s="30"/>
      <c r="M62" s="30"/>
      <c r="N62" s="30"/>
      <c r="O62" s="30"/>
      <c r="P62" s="30"/>
      <c r="Q62" s="30"/>
      <c r="Y62" s="27">
        <v>59</v>
      </c>
      <c r="Z62" s="27" t="s">
        <v>57</v>
      </c>
      <c r="AA62" s="27">
        <f t="shared" si="0"/>
        <v>32.173913043478258</v>
      </c>
      <c r="AB62" s="27">
        <f t="shared" si="1"/>
        <v>32.179813043478255</v>
      </c>
      <c r="AC62" s="27">
        <f t="shared" si="2"/>
        <v>9</v>
      </c>
      <c r="AD62" s="27" t="str">
        <f t="shared" si="3"/>
        <v>Melton</v>
      </c>
      <c r="AE62" s="27">
        <f t="shared" si="4"/>
        <v>5.7364341085271313</v>
      </c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</row>
    <row r="63" spans="2:48" x14ac:dyDescent="0.35">
      <c r="B63" s="27">
        <v>60</v>
      </c>
      <c r="C63" s="27" t="s">
        <v>58</v>
      </c>
      <c r="D63" s="52">
        <v>25</v>
      </c>
      <c r="E63" s="30">
        <v>13.043478260869565</v>
      </c>
      <c r="F63" s="30">
        <v>7.1428571428571423</v>
      </c>
      <c r="G63" s="31">
        <v>500</v>
      </c>
      <c r="H63" s="30">
        <v>2.4793388429752068</v>
      </c>
      <c r="I63" s="30">
        <v>0</v>
      </c>
      <c r="J63" s="30">
        <v>33.333333333333329</v>
      </c>
      <c r="K63" s="30">
        <v>18.75</v>
      </c>
      <c r="L63" s="30"/>
      <c r="M63" s="30"/>
      <c r="N63" s="30"/>
      <c r="O63" s="30"/>
      <c r="P63" s="30"/>
      <c r="Q63" s="30"/>
      <c r="Y63" s="27">
        <v>60</v>
      </c>
      <c r="Z63" s="27" t="s">
        <v>58</v>
      </c>
      <c r="AA63" s="27">
        <f t="shared" si="0"/>
        <v>13.043478260869565</v>
      </c>
      <c r="AB63" s="27">
        <f t="shared" si="1"/>
        <v>13.049478260869565</v>
      </c>
      <c r="AC63" s="27">
        <f t="shared" si="2"/>
        <v>27</v>
      </c>
      <c r="AD63" s="27" t="str">
        <f t="shared" si="3"/>
        <v>Wodonga</v>
      </c>
      <c r="AE63" s="27">
        <f t="shared" si="4"/>
        <v>5.7324840764331215</v>
      </c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</row>
    <row r="64" spans="2:48" x14ac:dyDescent="0.35">
      <c r="B64" s="27">
        <v>61</v>
      </c>
      <c r="C64" s="27" t="s">
        <v>77</v>
      </c>
      <c r="D64" s="52">
        <v>0</v>
      </c>
      <c r="E64" s="30">
        <v>0</v>
      </c>
      <c r="F64" s="30">
        <v>0</v>
      </c>
      <c r="G64" s="31">
        <v>0</v>
      </c>
      <c r="H64" s="30">
        <v>0</v>
      </c>
      <c r="I64" s="30">
        <v>0</v>
      </c>
      <c r="J64" s="30">
        <v>0</v>
      </c>
      <c r="K64" s="30">
        <v>0</v>
      </c>
      <c r="L64" s="30"/>
      <c r="M64" s="30"/>
      <c r="N64" s="30"/>
      <c r="O64" s="30"/>
      <c r="P64" s="30"/>
      <c r="Q64" s="30"/>
      <c r="Y64" s="27">
        <v>61</v>
      </c>
      <c r="Z64" s="27" t="s">
        <v>77</v>
      </c>
      <c r="AA64" s="27">
        <f t="shared" si="0"/>
        <v>0</v>
      </c>
      <c r="AB64" s="27">
        <f t="shared" si="1"/>
        <v>6.1000000000000004E-3</v>
      </c>
      <c r="AC64" s="27">
        <f t="shared" si="2"/>
        <v>71</v>
      </c>
      <c r="AD64" s="27" t="str">
        <f t="shared" si="3"/>
        <v>Southern Grampians</v>
      </c>
      <c r="AE64" s="27">
        <f t="shared" si="4"/>
        <v>5.7142857142857144</v>
      </c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</row>
    <row r="65" spans="2:48" x14ac:dyDescent="0.35">
      <c r="B65" s="27">
        <v>62</v>
      </c>
      <c r="C65" s="27" t="s">
        <v>59</v>
      </c>
      <c r="D65" s="52">
        <v>21.428571428571427</v>
      </c>
      <c r="E65" s="30">
        <v>16.176470588235293</v>
      </c>
      <c r="F65" s="30">
        <v>13.008130081300814</v>
      </c>
      <c r="G65" s="31">
        <v>513.04347826086962</v>
      </c>
      <c r="H65" s="30">
        <v>13.8328530259366</v>
      </c>
      <c r="I65" s="30">
        <v>0</v>
      </c>
      <c r="J65" s="30">
        <v>24.267782426778243</v>
      </c>
      <c r="K65" s="30">
        <v>10.44776119402985</v>
      </c>
      <c r="L65" s="30"/>
      <c r="M65" s="30"/>
      <c r="N65" s="30"/>
      <c r="O65" s="30"/>
      <c r="P65" s="30"/>
      <c r="Q65" s="30"/>
      <c r="Y65" s="27">
        <v>62</v>
      </c>
      <c r="Z65" s="27" t="s">
        <v>59</v>
      </c>
      <c r="AA65" s="27">
        <f t="shared" si="0"/>
        <v>16.176470588235293</v>
      </c>
      <c r="AB65" s="27">
        <f t="shared" si="1"/>
        <v>16.182670588235293</v>
      </c>
      <c r="AC65" s="27">
        <f t="shared" si="2"/>
        <v>21</v>
      </c>
      <c r="AD65" s="27" t="str">
        <f t="shared" si="3"/>
        <v>Mildura</v>
      </c>
      <c r="AE65" s="27">
        <f t="shared" si="4"/>
        <v>5.3356282271944924</v>
      </c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</row>
    <row r="66" spans="2:48" x14ac:dyDescent="0.35">
      <c r="B66" s="27">
        <v>63</v>
      </c>
      <c r="C66" s="27" t="s">
        <v>60</v>
      </c>
      <c r="D66" s="52">
        <v>27.586206896551722</v>
      </c>
      <c r="E66" s="30">
        <v>5.7142857142857144</v>
      </c>
      <c r="F66" s="30">
        <v>8.6206896551724146</v>
      </c>
      <c r="G66" s="31">
        <v>553.125</v>
      </c>
      <c r="H66" s="30">
        <v>29.155313351498634</v>
      </c>
      <c r="I66" s="30">
        <v>20</v>
      </c>
      <c r="J66" s="30">
        <v>42.164179104477611</v>
      </c>
      <c r="K66" s="30">
        <v>7.6923076923076925</v>
      </c>
      <c r="L66" s="30"/>
      <c r="M66" s="30"/>
      <c r="N66" s="30"/>
      <c r="O66" s="30"/>
      <c r="P66" s="30"/>
      <c r="Q66" s="30"/>
      <c r="Y66" s="28">
        <v>63</v>
      </c>
      <c r="Z66" s="27" t="s">
        <v>60</v>
      </c>
      <c r="AA66" s="27">
        <f t="shared" si="0"/>
        <v>5.7142857142857144</v>
      </c>
      <c r="AB66" s="27">
        <f t="shared" si="1"/>
        <v>5.7205857142857148</v>
      </c>
      <c r="AC66" s="27">
        <f t="shared" si="2"/>
        <v>61</v>
      </c>
      <c r="AD66" s="27" t="str">
        <f t="shared" si="3"/>
        <v>Horsham</v>
      </c>
      <c r="AE66" s="27">
        <f t="shared" si="4"/>
        <v>5.3333333333333339</v>
      </c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</row>
    <row r="67" spans="2:48" x14ac:dyDescent="0.35">
      <c r="B67" s="27">
        <v>64</v>
      </c>
      <c r="C67" s="27" t="s">
        <v>61</v>
      </c>
      <c r="D67" s="52">
        <v>0</v>
      </c>
      <c r="E67" s="30">
        <v>40.490797546012267</v>
      </c>
      <c r="F67" s="30">
        <v>4</v>
      </c>
      <c r="G67" s="31">
        <v>1102.5641025641025</v>
      </c>
      <c r="H67" s="30">
        <v>55.965909090909093</v>
      </c>
      <c r="I67" s="30">
        <v>0</v>
      </c>
      <c r="J67" s="30">
        <v>23.275862068965516</v>
      </c>
      <c r="K67" s="30">
        <v>4.700854700854701</v>
      </c>
      <c r="L67" s="30"/>
      <c r="M67" s="30"/>
      <c r="N67" s="30"/>
      <c r="O67" s="30"/>
      <c r="P67" s="30"/>
      <c r="Q67" s="30"/>
      <c r="Y67" s="27">
        <v>64</v>
      </c>
      <c r="Z67" s="27" t="s">
        <v>61</v>
      </c>
      <c r="AA67" s="27">
        <f t="shared" si="0"/>
        <v>40.490797546012267</v>
      </c>
      <c r="AB67" s="27">
        <f t="shared" si="1"/>
        <v>40.497197546012266</v>
      </c>
      <c r="AC67" s="27">
        <f t="shared" si="2"/>
        <v>3</v>
      </c>
      <c r="AD67" s="27" t="str">
        <f t="shared" si="3"/>
        <v>Wangaratta</v>
      </c>
      <c r="AE67" s="27">
        <f t="shared" si="4"/>
        <v>4.7619047619047619</v>
      </c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</row>
    <row r="68" spans="2:48" x14ac:dyDescent="0.35">
      <c r="B68" s="27">
        <v>65</v>
      </c>
      <c r="C68" s="27" t="s">
        <v>62</v>
      </c>
      <c r="D68" s="52">
        <v>0</v>
      </c>
      <c r="E68" s="30">
        <v>6.8181818181818175</v>
      </c>
      <c r="F68" s="30">
        <v>11.76470588235294</v>
      </c>
      <c r="G68" s="31">
        <v>533.33333333333337</v>
      </c>
      <c r="H68" s="30">
        <v>28.125</v>
      </c>
      <c r="I68" s="30">
        <v>0</v>
      </c>
      <c r="J68" s="30">
        <v>34.351145038167942</v>
      </c>
      <c r="K68" s="30">
        <v>10</v>
      </c>
      <c r="L68" s="30"/>
      <c r="M68" s="30"/>
      <c r="N68" s="30"/>
      <c r="O68" s="30"/>
      <c r="P68" s="30"/>
      <c r="Q68" s="30"/>
      <c r="Y68" s="27">
        <v>65</v>
      </c>
      <c r="Z68" s="27" t="s">
        <v>62</v>
      </c>
      <c r="AA68" s="27">
        <f t="shared" si="0"/>
        <v>6.8181818181818175</v>
      </c>
      <c r="AB68" s="27">
        <f t="shared" si="1"/>
        <v>6.8246818181818174</v>
      </c>
      <c r="AC68" s="27">
        <f t="shared" si="2"/>
        <v>52</v>
      </c>
      <c r="AD68" s="27" t="str">
        <f t="shared" si="3"/>
        <v>Greater Dandenong</v>
      </c>
      <c r="AE68" s="27">
        <f t="shared" si="4"/>
        <v>4.7619047619047619</v>
      </c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</row>
    <row r="69" spans="2:48" x14ac:dyDescent="0.35">
      <c r="B69" s="27">
        <v>66</v>
      </c>
      <c r="C69" s="27" t="s">
        <v>63</v>
      </c>
      <c r="D69" s="52">
        <v>0</v>
      </c>
      <c r="E69" s="30">
        <v>38.095238095238095</v>
      </c>
      <c r="F69" s="30">
        <v>7.9646017699115044</v>
      </c>
      <c r="G69" s="31">
        <v>825</v>
      </c>
      <c r="H69" s="30">
        <v>22.58064516129032</v>
      </c>
      <c r="I69" s="30">
        <v>0</v>
      </c>
      <c r="J69" s="30">
        <v>18.382352941176471</v>
      </c>
      <c r="K69" s="30">
        <v>6.9565217391304346</v>
      </c>
      <c r="L69" s="30"/>
      <c r="M69" s="30"/>
      <c r="N69" s="30"/>
      <c r="O69" s="30"/>
      <c r="P69" s="30"/>
      <c r="Q69" s="30"/>
      <c r="Y69" s="27">
        <v>66</v>
      </c>
      <c r="Z69" s="27" t="s">
        <v>63</v>
      </c>
      <c r="AA69" s="27">
        <f t="shared" ref="AA69:AA82" si="5">VLOOKUP($Y69,$B$4:$K$82,2+$AK$4)</f>
        <v>38.095238095238095</v>
      </c>
      <c r="AB69" s="27">
        <f t="shared" ref="AB69:AB82" si="6">AA69+0.0001*Y69</f>
        <v>38.101838095238094</v>
      </c>
      <c r="AC69" s="27">
        <f t="shared" ref="AC69:AC82" si="7">RANK(AB69,AB$4:AB$82)</f>
        <v>5</v>
      </c>
      <c r="AD69" s="27" t="str">
        <f t="shared" ref="AD69:AD82" si="8">VLOOKUP(MATCH($Y69,AC$4:AC$82,0),$Y$4:$AC$82,2)</f>
        <v>Swan Hill</v>
      </c>
      <c r="AE69" s="27">
        <f t="shared" ref="AE69:AE82" si="9">VLOOKUP(MATCH($Y69,AC$4:AC$82,0),$Y$4:$AC$82,3)</f>
        <v>4.6082949308755765</v>
      </c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</row>
    <row r="70" spans="2:48" x14ac:dyDescent="0.35">
      <c r="B70" s="27">
        <v>67</v>
      </c>
      <c r="C70" s="27" t="s">
        <v>64</v>
      </c>
      <c r="D70" s="52">
        <v>28.35820895522388</v>
      </c>
      <c r="E70" s="30">
        <v>4.6082949308755765</v>
      </c>
      <c r="F70" s="30">
        <v>14.432989690721648</v>
      </c>
      <c r="G70" s="31">
        <v>516.40625</v>
      </c>
      <c r="H70" s="30">
        <v>40.193965517241381</v>
      </c>
      <c r="I70" s="30">
        <v>14.492753623188406</v>
      </c>
      <c r="J70" s="30">
        <v>52.086330935251802</v>
      </c>
      <c r="K70" s="30">
        <v>9.8143236074270561</v>
      </c>
      <c r="L70" s="30"/>
      <c r="M70" s="30"/>
      <c r="N70" s="30"/>
      <c r="O70" s="30"/>
      <c r="P70" s="30"/>
      <c r="Q70" s="30"/>
      <c r="Y70" s="27">
        <v>67</v>
      </c>
      <c r="Z70" s="27" t="s">
        <v>64</v>
      </c>
      <c r="AA70" s="27">
        <f t="shared" si="5"/>
        <v>4.6082949308755765</v>
      </c>
      <c r="AB70" s="27">
        <f t="shared" si="6"/>
        <v>4.6149949308755769</v>
      </c>
      <c r="AC70" s="27">
        <f t="shared" si="7"/>
        <v>66</v>
      </c>
      <c r="AD70" s="27" t="str">
        <f t="shared" si="8"/>
        <v>Colac-Otway</v>
      </c>
      <c r="AE70" s="27">
        <f t="shared" si="9"/>
        <v>4.3478260869565215</v>
      </c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</row>
    <row r="71" spans="2:48" x14ac:dyDescent="0.35">
      <c r="B71" s="27">
        <v>68</v>
      </c>
      <c r="C71" s="27" t="s">
        <v>65</v>
      </c>
      <c r="D71" s="52">
        <v>0</v>
      </c>
      <c r="E71" s="30">
        <v>10</v>
      </c>
      <c r="F71" s="30">
        <v>8.3333333333333321</v>
      </c>
      <c r="G71" s="31">
        <v>560</v>
      </c>
      <c r="H71" s="30">
        <v>17.708333333333336</v>
      </c>
      <c r="I71" s="30">
        <v>0</v>
      </c>
      <c r="J71" s="30">
        <v>18.032786885245901</v>
      </c>
      <c r="K71" s="30">
        <v>17.460317460317459</v>
      </c>
      <c r="L71" s="30"/>
      <c r="M71" s="30"/>
      <c r="N71" s="30"/>
      <c r="O71" s="30"/>
      <c r="P71" s="30"/>
      <c r="Q71" s="30"/>
      <c r="Y71" s="28">
        <v>68</v>
      </c>
      <c r="Z71" s="27" t="s">
        <v>65</v>
      </c>
      <c r="AA71" s="27">
        <f t="shared" si="5"/>
        <v>10</v>
      </c>
      <c r="AB71" s="27">
        <f t="shared" si="6"/>
        <v>10.0068</v>
      </c>
      <c r="AC71" s="27">
        <f t="shared" si="7"/>
        <v>40</v>
      </c>
      <c r="AD71" s="27" t="str">
        <f t="shared" si="8"/>
        <v>Glenelg</v>
      </c>
      <c r="AE71" s="27">
        <f t="shared" si="9"/>
        <v>4.3103448275862073</v>
      </c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</row>
    <row r="72" spans="2:48" x14ac:dyDescent="0.35">
      <c r="B72" s="27">
        <v>69</v>
      </c>
      <c r="C72" s="27" t="s">
        <v>66</v>
      </c>
      <c r="D72" s="52">
        <v>19.444444444444446</v>
      </c>
      <c r="E72" s="30">
        <v>4.7619047619047619</v>
      </c>
      <c r="F72" s="30">
        <v>10.294117647058822</v>
      </c>
      <c r="G72" s="31">
        <v>542.85714285714289</v>
      </c>
      <c r="H72" s="30">
        <v>37.407407407407405</v>
      </c>
      <c r="I72" s="30">
        <v>14.893617021276595</v>
      </c>
      <c r="J72" s="30">
        <v>46.717171717171716</v>
      </c>
      <c r="K72" s="30">
        <v>13.888888888888889</v>
      </c>
      <c r="L72" s="30"/>
      <c r="M72" s="30"/>
      <c r="N72" s="30"/>
      <c r="O72" s="30"/>
      <c r="P72" s="30"/>
      <c r="Q72" s="30"/>
      <c r="Y72" s="27">
        <v>69</v>
      </c>
      <c r="Z72" s="27" t="s">
        <v>66</v>
      </c>
      <c r="AA72" s="27">
        <f t="shared" si="5"/>
        <v>4.7619047619047619</v>
      </c>
      <c r="AB72" s="27">
        <f t="shared" si="6"/>
        <v>4.7688047619047618</v>
      </c>
      <c r="AC72" s="27">
        <f t="shared" si="7"/>
        <v>64</v>
      </c>
      <c r="AD72" s="27" t="str">
        <f t="shared" si="8"/>
        <v>Yarriambiack</v>
      </c>
      <c r="AE72" s="27">
        <f t="shared" si="9"/>
        <v>0</v>
      </c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</row>
    <row r="73" spans="2:48" x14ac:dyDescent="0.35">
      <c r="B73" s="27">
        <v>70</v>
      </c>
      <c r="C73" s="27" t="s">
        <v>67</v>
      </c>
      <c r="D73" s="52">
        <v>23.255813953488371</v>
      </c>
      <c r="E73" s="30">
        <v>5.7803468208092488</v>
      </c>
      <c r="F73" s="30">
        <v>11.913357400722022</v>
      </c>
      <c r="G73" s="31">
        <v>556.81818181818187</v>
      </c>
      <c r="H73" s="30">
        <v>44.852941176470587</v>
      </c>
      <c r="I73" s="30">
        <v>9.2592592592592595</v>
      </c>
      <c r="J73" s="30">
        <v>52.880658436213992</v>
      </c>
      <c r="K73" s="30">
        <v>11.683848797250858</v>
      </c>
      <c r="L73" s="30"/>
      <c r="M73" s="30"/>
      <c r="N73" s="30"/>
      <c r="O73" s="30"/>
      <c r="P73" s="30"/>
      <c r="Q73" s="30"/>
      <c r="Y73" s="27">
        <v>70</v>
      </c>
      <c r="Z73" s="27" t="s">
        <v>67</v>
      </c>
      <c r="AA73" s="27">
        <f t="shared" si="5"/>
        <v>5.7803468208092488</v>
      </c>
      <c r="AB73" s="27">
        <f t="shared" si="6"/>
        <v>5.7873468208092484</v>
      </c>
      <c r="AC73" s="27">
        <f t="shared" si="7"/>
        <v>57</v>
      </c>
      <c r="AD73" s="27" t="str">
        <f t="shared" si="8"/>
        <v>West Wimmera</v>
      </c>
      <c r="AE73" s="27">
        <f t="shared" si="9"/>
        <v>0</v>
      </c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</row>
    <row r="74" spans="2:48" x14ac:dyDescent="0.35">
      <c r="B74" s="27">
        <v>71</v>
      </c>
      <c r="C74" s="27" t="s">
        <v>68</v>
      </c>
      <c r="D74" s="52">
        <v>30.882352941176471</v>
      </c>
      <c r="E74" s="30">
        <v>9.0090090090090094</v>
      </c>
      <c r="F74" s="30">
        <v>13.058419243986256</v>
      </c>
      <c r="G74" s="31">
        <v>579.32692307692309</v>
      </c>
      <c r="H74" s="30">
        <v>35.358444714459296</v>
      </c>
      <c r="I74" s="30">
        <v>17.391304347826086</v>
      </c>
      <c r="J74" s="30">
        <v>46.341463414634148</v>
      </c>
      <c r="K74" s="30">
        <v>12.680115273775217</v>
      </c>
      <c r="L74" s="30"/>
      <c r="M74" s="30"/>
      <c r="N74" s="30"/>
      <c r="O74" s="30"/>
      <c r="P74" s="30"/>
      <c r="Q74" s="30"/>
      <c r="Y74" s="27">
        <v>71</v>
      </c>
      <c r="Z74" s="27" t="s">
        <v>68</v>
      </c>
      <c r="AA74" s="27">
        <f t="shared" si="5"/>
        <v>9.0090090090090094</v>
      </c>
      <c r="AB74" s="27">
        <f t="shared" si="6"/>
        <v>9.0161090090090088</v>
      </c>
      <c r="AC74" s="27">
        <f t="shared" si="7"/>
        <v>42</v>
      </c>
      <c r="AD74" s="27" t="str">
        <f t="shared" si="8"/>
        <v>Queenscliffe (B)</v>
      </c>
      <c r="AE74" s="27">
        <f t="shared" si="9"/>
        <v>0</v>
      </c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</row>
    <row r="75" spans="2:48" x14ac:dyDescent="0.35">
      <c r="B75" s="27">
        <v>72</v>
      </c>
      <c r="C75" s="27" t="s">
        <v>69</v>
      </c>
      <c r="D75" s="52">
        <v>0</v>
      </c>
      <c r="E75" s="30">
        <v>0</v>
      </c>
      <c r="F75" s="30">
        <v>0</v>
      </c>
      <c r="G75" s="31">
        <v>411.11111111111109</v>
      </c>
      <c r="H75" s="30">
        <v>14.893617021276595</v>
      </c>
      <c r="I75" s="30">
        <v>0</v>
      </c>
      <c r="J75" s="30">
        <v>13.333333333333334</v>
      </c>
      <c r="K75" s="30">
        <v>0</v>
      </c>
      <c r="L75" s="30"/>
      <c r="M75" s="30"/>
      <c r="N75" s="30"/>
      <c r="O75" s="30"/>
      <c r="P75" s="30"/>
      <c r="Q75" s="30"/>
      <c r="Y75" s="27">
        <v>72</v>
      </c>
      <c r="Z75" s="27" t="s">
        <v>69</v>
      </c>
      <c r="AA75" s="27">
        <f t="shared" si="5"/>
        <v>0</v>
      </c>
      <c r="AB75" s="27">
        <f t="shared" si="6"/>
        <v>7.2000000000000007E-3</v>
      </c>
      <c r="AC75" s="27">
        <f t="shared" si="7"/>
        <v>70</v>
      </c>
      <c r="AD75" s="27" t="str">
        <f t="shared" si="8"/>
        <v>Murrindindi</v>
      </c>
      <c r="AE75" s="27">
        <f t="shared" si="9"/>
        <v>0</v>
      </c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</row>
    <row r="76" spans="2:48" x14ac:dyDescent="0.35">
      <c r="B76" s="27">
        <v>73</v>
      </c>
      <c r="C76" s="27" t="s">
        <v>70</v>
      </c>
      <c r="D76" s="52">
        <v>18.055555555555554</v>
      </c>
      <c r="E76" s="30">
        <v>22.608695652173914</v>
      </c>
      <c r="F76" s="30">
        <v>12.558139534883722</v>
      </c>
      <c r="G76" s="31">
        <v>607.43243243243239</v>
      </c>
      <c r="H76" s="30">
        <v>47.560975609756099</v>
      </c>
      <c r="I76" s="30">
        <v>21.311475409836063</v>
      </c>
      <c r="J76" s="30">
        <v>43.870967741935488</v>
      </c>
      <c r="K76" s="30">
        <v>11.76470588235294</v>
      </c>
      <c r="L76" s="30"/>
      <c r="M76" s="30"/>
      <c r="N76" s="30"/>
      <c r="O76" s="30"/>
      <c r="P76" s="30"/>
      <c r="Q76" s="30"/>
      <c r="Y76" s="28">
        <v>73</v>
      </c>
      <c r="Z76" s="27" t="s">
        <v>70</v>
      </c>
      <c r="AA76" s="27">
        <f t="shared" si="5"/>
        <v>22.608695652173914</v>
      </c>
      <c r="AB76" s="27">
        <f t="shared" si="6"/>
        <v>22.615995652173915</v>
      </c>
      <c r="AC76" s="27">
        <f t="shared" si="7"/>
        <v>18</v>
      </c>
      <c r="AD76" s="27" t="str">
        <f t="shared" si="8"/>
        <v>Mansfield</v>
      </c>
      <c r="AE76" s="27">
        <f t="shared" si="9"/>
        <v>0</v>
      </c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</row>
    <row r="77" spans="2:48" x14ac:dyDescent="0.35">
      <c r="B77" s="27">
        <v>74</v>
      </c>
      <c r="C77" s="27" t="s">
        <v>71</v>
      </c>
      <c r="D77" s="52">
        <v>14.285714285714285</v>
      </c>
      <c r="E77" s="30">
        <v>14.07035175879397</v>
      </c>
      <c r="F77" s="30">
        <v>8.5489313835770542</v>
      </c>
      <c r="G77" s="31">
        <v>720.83333333333337</v>
      </c>
      <c r="H77" s="30">
        <v>46.206269877328488</v>
      </c>
      <c r="I77" s="30">
        <v>8.1632653061224492</v>
      </c>
      <c r="J77" s="30">
        <v>41.169789892106756</v>
      </c>
      <c r="K77" s="30">
        <v>8.0662983425414367</v>
      </c>
      <c r="L77" s="30"/>
      <c r="M77" s="30"/>
      <c r="N77" s="30"/>
      <c r="O77" s="30"/>
      <c r="P77" s="30"/>
      <c r="Q77" s="30"/>
      <c r="Y77" s="27">
        <v>74</v>
      </c>
      <c r="Z77" s="27" t="s">
        <v>71</v>
      </c>
      <c r="AA77" s="27">
        <f t="shared" si="5"/>
        <v>14.07035175879397</v>
      </c>
      <c r="AB77" s="27">
        <f t="shared" si="6"/>
        <v>14.077751758793971</v>
      </c>
      <c r="AC77" s="27">
        <f t="shared" si="7"/>
        <v>24</v>
      </c>
      <c r="AD77" s="27" t="str">
        <f t="shared" si="8"/>
        <v>Hindmarsh</v>
      </c>
      <c r="AE77" s="27">
        <f t="shared" si="9"/>
        <v>0</v>
      </c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</row>
    <row r="78" spans="2:48" x14ac:dyDescent="0.35">
      <c r="B78" s="27">
        <v>75</v>
      </c>
      <c r="C78" s="27" t="s">
        <v>72</v>
      </c>
      <c r="D78" s="52">
        <v>27.131782945736433</v>
      </c>
      <c r="E78" s="30">
        <v>5.7324840764331215</v>
      </c>
      <c r="F78" s="30">
        <v>10.984848484848484</v>
      </c>
      <c r="G78" s="31">
        <v>612.5</v>
      </c>
      <c r="H78" s="30">
        <v>53.380281690140841</v>
      </c>
      <c r="I78" s="30">
        <v>17.054263565891471</v>
      </c>
      <c r="J78" s="30">
        <v>47.57914338919926</v>
      </c>
      <c r="K78" s="30">
        <v>11.466165413533833</v>
      </c>
      <c r="L78" s="30"/>
      <c r="M78" s="30"/>
      <c r="N78" s="30"/>
      <c r="O78" s="30"/>
      <c r="P78" s="30"/>
      <c r="Q78" s="30"/>
      <c r="Y78" s="27">
        <v>75</v>
      </c>
      <c r="Z78" s="27" t="s">
        <v>72</v>
      </c>
      <c r="AA78" s="27">
        <f t="shared" si="5"/>
        <v>5.7324840764331215</v>
      </c>
      <c r="AB78" s="27">
        <f t="shared" si="6"/>
        <v>5.7399840764331218</v>
      </c>
      <c r="AC78" s="27">
        <f t="shared" si="7"/>
        <v>60</v>
      </c>
      <c r="AD78" s="27" t="str">
        <f t="shared" si="8"/>
        <v>Gannawarra</v>
      </c>
      <c r="AE78" s="27">
        <f t="shared" si="9"/>
        <v>0</v>
      </c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</row>
    <row r="79" spans="2:48" x14ac:dyDescent="0.35">
      <c r="B79" s="27">
        <v>76</v>
      </c>
      <c r="C79" s="27" t="s">
        <v>73</v>
      </c>
      <c r="D79" s="52">
        <v>31.799163179916317</v>
      </c>
      <c r="E79" s="30">
        <v>8.9208633093525176</v>
      </c>
      <c r="F79" s="30">
        <v>11.312700106723586</v>
      </c>
      <c r="G79" s="31">
        <v>671.42857142857144</v>
      </c>
      <c r="H79" s="30">
        <v>57.314974182444068</v>
      </c>
      <c r="I79" s="30">
        <v>14.479638009049776</v>
      </c>
      <c r="J79" s="30">
        <v>46.490735541830432</v>
      </c>
      <c r="K79" s="30">
        <v>10.144927536231885</v>
      </c>
      <c r="L79" s="30"/>
      <c r="M79" s="30"/>
      <c r="N79" s="30"/>
      <c r="O79" s="30"/>
      <c r="P79" s="30"/>
      <c r="Q79" s="30"/>
      <c r="Y79" s="27">
        <v>76</v>
      </c>
      <c r="Z79" s="27" t="s">
        <v>73</v>
      </c>
      <c r="AA79" s="27">
        <f t="shared" si="5"/>
        <v>8.9208633093525176</v>
      </c>
      <c r="AB79" s="27">
        <f t="shared" si="6"/>
        <v>8.9284633093525176</v>
      </c>
      <c r="AC79" s="27">
        <f t="shared" si="7"/>
        <v>43</v>
      </c>
      <c r="AD79" s="27" t="str">
        <f t="shared" si="8"/>
        <v>Corangamite</v>
      </c>
      <c r="AE79" s="27">
        <f t="shared" si="9"/>
        <v>0</v>
      </c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</row>
    <row r="80" spans="2:48" x14ac:dyDescent="0.35">
      <c r="B80" s="27">
        <v>77</v>
      </c>
      <c r="C80" s="27" t="s">
        <v>75</v>
      </c>
      <c r="D80" s="52">
        <v>5.3571428571428568</v>
      </c>
      <c r="E80" s="30">
        <v>46.188340807174889</v>
      </c>
      <c r="F80" s="30">
        <v>4.0404040404040407</v>
      </c>
      <c r="G80" s="31">
        <v>937.5</v>
      </c>
      <c r="H80" s="30">
        <v>59.496567505720819</v>
      </c>
      <c r="I80" s="30">
        <v>7.8431372549019605</v>
      </c>
      <c r="J80" s="30">
        <v>39.393939393939391</v>
      </c>
      <c r="K80" s="30">
        <v>7.7669902912621351</v>
      </c>
      <c r="L80" s="30"/>
      <c r="M80" s="30"/>
      <c r="N80" s="30"/>
      <c r="O80" s="30"/>
      <c r="P80" s="30"/>
      <c r="Q80" s="30"/>
      <c r="Y80" s="27">
        <v>77</v>
      </c>
      <c r="Z80" s="27" t="s">
        <v>75</v>
      </c>
      <c r="AA80" s="27">
        <f t="shared" si="5"/>
        <v>46.188340807174889</v>
      </c>
      <c r="AB80" s="27">
        <f t="shared" si="6"/>
        <v>46.196040807174889</v>
      </c>
      <c r="AC80" s="27">
        <f t="shared" si="7"/>
        <v>1</v>
      </c>
      <c r="AD80" s="27" t="str">
        <f t="shared" si="8"/>
        <v>Buloke</v>
      </c>
      <c r="AE80" s="27">
        <f t="shared" si="9"/>
        <v>0</v>
      </c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</row>
    <row r="81" spans="2:48" x14ac:dyDescent="0.35">
      <c r="B81" s="27">
        <v>78</v>
      </c>
      <c r="C81" s="27" t="s">
        <v>74</v>
      </c>
      <c r="D81" s="52">
        <v>24.260355029585799</v>
      </c>
      <c r="E81" s="30">
        <v>12.096774193548388</v>
      </c>
      <c r="F81" s="30">
        <v>6.5333333333333323</v>
      </c>
      <c r="G81" s="31">
        <v>667.14285714285711</v>
      </c>
      <c r="H81" s="30">
        <v>20.640569395017792</v>
      </c>
      <c r="I81" s="30">
        <v>7.3825503355704702</v>
      </c>
      <c r="J81" s="30">
        <v>31.928687196110211</v>
      </c>
      <c r="K81" s="30">
        <v>11.020408163265307</v>
      </c>
      <c r="L81" s="30"/>
      <c r="M81" s="30"/>
      <c r="N81" s="30"/>
      <c r="O81" s="30"/>
      <c r="P81" s="30"/>
      <c r="Q81" s="30"/>
      <c r="Y81" s="28">
        <v>78</v>
      </c>
      <c r="Z81" s="27" t="s">
        <v>74</v>
      </c>
      <c r="AA81" s="27">
        <f t="shared" si="5"/>
        <v>12.096774193548388</v>
      </c>
      <c r="AB81" s="27">
        <f t="shared" si="6"/>
        <v>12.104574193548387</v>
      </c>
      <c r="AC81" s="27">
        <f t="shared" si="7"/>
        <v>31</v>
      </c>
      <c r="AD81" s="27" t="str">
        <f t="shared" si="8"/>
        <v>Benalla</v>
      </c>
      <c r="AE81" s="27">
        <f t="shared" si="9"/>
        <v>0</v>
      </c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</row>
    <row r="82" spans="2:48" x14ac:dyDescent="0.35">
      <c r="B82" s="27">
        <v>79</v>
      </c>
      <c r="C82" s="27" t="s">
        <v>79</v>
      </c>
      <c r="D82" s="52">
        <v>0</v>
      </c>
      <c r="E82" s="30">
        <v>0</v>
      </c>
      <c r="F82" s="30">
        <v>8.1081081081081088</v>
      </c>
      <c r="G82" s="31">
        <v>512.5</v>
      </c>
      <c r="H82" s="30">
        <v>20.37037037037037</v>
      </c>
      <c r="I82" s="30">
        <v>44.444444444444443</v>
      </c>
      <c r="J82" s="30">
        <v>41</v>
      </c>
      <c r="K82" s="30">
        <v>9.8039215686274517</v>
      </c>
      <c r="L82" s="30"/>
      <c r="M82" s="30"/>
      <c r="N82" s="30"/>
      <c r="O82" s="30"/>
      <c r="P82" s="30"/>
      <c r="Q82" s="30"/>
      <c r="Y82" s="27">
        <v>79</v>
      </c>
      <c r="Z82" s="27" t="s">
        <v>79</v>
      </c>
      <c r="AA82" s="27">
        <f t="shared" si="5"/>
        <v>0</v>
      </c>
      <c r="AB82" s="27">
        <f t="shared" si="6"/>
        <v>7.9000000000000008E-3</v>
      </c>
      <c r="AC82" s="27">
        <f t="shared" si="7"/>
        <v>69</v>
      </c>
      <c r="AD82" s="27" t="str">
        <f t="shared" si="8"/>
        <v>Alpine</v>
      </c>
      <c r="AE82" s="27">
        <f t="shared" si="9"/>
        <v>0</v>
      </c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</row>
    <row r="83" spans="2:48" x14ac:dyDescent="0.35">
      <c r="B83" s="27">
        <v>80</v>
      </c>
      <c r="C83" s="27" t="s">
        <v>76</v>
      </c>
      <c r="D83" s="52">
        <v>24.279263633205975</v>
      </c>
      <c r="E83" s="30">
        <v>14.2</v>
      </c>
      <c r="F83" s="30">
        <v>9.5602143757881475</v>
      </c>
      <c r="G83" s="31">
        <v>622.30583176565437</v>
      </c>
      <c r="H83" s="30">
        <v>42.51475585762833</v>
      </c>
      <c r="I83" s="30">
        <v>11.117088040164964</v>
      </c>
      <c r="J83" s="30">
        <v>43</v>
      </c>
      <c r="K83" s="30">
        <v>10.221157390342794</v>
      </c>
      <c r="L83" s="30"/>
      <c r="M83" s="30"/>
      <c r="N83" s="30"/>
      <c r="O83" s="30"/>
      <c r="P83" s="30"/>
      <c r="Q83" s="30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</row>
    <row r="84" spans="2:48" x14ac:dyDescent="0.35">
      <c r="H84" s="30"/>
    </row>
  </sheetData>
  <sheetProtection sheet="1" objects="1" scenarios="1"/>
  <mergeCells count="1">
    <mergeCell ref="AK1:AV1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36</xdr:col>
                    <xdr:colOff>9525</xdr:colOff>
                    <xdr:row>3</xdr:row>
                    <xdr:rowOff>0</xdr:rowOff>
                  </from>
                  <to>
                    <xdr:col>42</xdr:col>
                    <xdr:colOff>209550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Data2</vt:lpstr>
      <vt:lpstr>Conditions</vt:lpstr>
      <vt:lpstr>Data1</vt:lpstr>
      <vt:lpstr>Trends</vt:lpstr>
      <vt:lpstr>Comparison</vt:lpstr>
      <vt:lpstr>Comparison!Print_Area</vt:lpstr>
      <vt:lpstr>Conditions!Print_Area</vt:lpstr>
      <vt:lpstr>Trends!Print_Area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2018-08-22T21:19:26Z</cp:lastPrinted>
  <dcterms:created xsi:type="dcterms:W3CDTF">2007-11-28T22:14:52Z</dcterms:created>
  <dcterms:modified xsi:type="dcterms:W3CDTF">2022-10-24T12:18:04Z</dcterms:modified>
</cp:coreProperties>
</file>