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0BE8F0DE-86B4-462C-848A-41A4BF6D133F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<sst xmlns="http://schemas.openxmlformats.org/spreadsheetml/2006/main" count="223" uniqueCount="211">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</sst>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Maroondah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718.55950124512663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43" val="3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Maroondah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43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Maroondah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Maroondah </v>
      </c>
      <c r="Q7" s="55"/>
      <c r="S7" s="2">
        <v>1</v>
      </c>
      <c r="T7" s="46" t="s">
        <v>83</v>
      </c>
      <c r="U7" s="47">
        <f>VLOOKUP($I$4,Data!$A$5:$Q$84,2+Front!S7)</f>
        <v>9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9</v>
      </c>
      <c r="J8" s="79"/>
      <c r="K8" s="35"/>
      <c r="M8" s="73" t="str">
        <f>V8</f>
        <v>21st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21</v>
      </c>
      <c r="V8" s="2" t="str">
        <f>VLOOKUP(U8,W7:X85,2)</f>
        <v>21st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640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18</v>
      </c>
      <c r="V11" s="2" t="str">
        <f>VLOOKUP(U11,W7:X85,2)</f>
        <v>18th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Maroondah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7.1891174103904545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19</v>
      </c>
      <c r="V13" s="2" t="str">
        <f>VLOOKUP(U13,W7:X85,2)</f>
        <v>19th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63.9686424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19</v>
      </c>
      <c r="V16" s="3" t="str">
        <f>VLOOKUP(U16,W7:X85,2)</f>
        <v>19th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718.55950124512663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16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175256.55452054794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21394.194782608694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5.5403673882044302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7.1891174103904545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640</v>
      </c>
      <c r="F24" s="73"/>
      <c r="G24" s="32"/>
      <c r="I24" s="66"/>
      <c r="J24" s="66"/>
      <c r="Q24" s="55"/>
      <c r="U24" s="3" t="str">
        <f>U5</f>
        <v xml:space="preserve">Maroondah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718.55950124512663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Maroondah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19th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18th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Maroondah  in 2023/24, stood at</v>
      </c>
      <c r="F36" s="69"/>
      <c r="G36" s="69"/>
      <c r="I36" s="70" t="str">
        <f>CONCATENATE("$",ROUND(U17,0))</f>
        <v>$719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175256.55452054794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$64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19th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Maroondah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5.5%</v>
      </c>
      <c r="F54" s="76"/>
      <c r="G54" s="44"/>
      <c r="I54" s="74">
        <f>U20</f>
        <v>21394.194782608694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Christopher Brown</cp:lastModifiedBy>
  <cp:lastPrinted>2023-08-11T00:51:09Z</cp:lastPrinted>
  <dcterms:created xsi:type="dcterms:W3CDTF">2023-01-11T06:43:13Z</dcterms:created>
  <dcterms:modified xsi:type="dcterms:W3CDTF">2024-07-31T06:10:51Z</dcterms:modified>
</cp:coreProperties>
</file>