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81ECD0A7-7DCA-42A9-A5FD-6B8AFCD8F48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hart" sheetId="1" r:id="rId1"/>
    <sheet name="Raw Data" sheetId="4" r:id="rId2"/>
    <sheet name="template_rse" sheetId="3" state="hidden" r:id="rId3"/>
    <sheet name="format" sheetId="2" state="hidden" r:id="rId4"/>
  </sheets>
  <definedNames>
    <definedName name="_xlnm.Print_Area" localSheetId="0">Chart!$A$1:$T$88</definedName>
    <definedName name="_xlnm.Print_Area" localSheetId="1">'Raw Data'!$B$1:$X$85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4" l="1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6" i="4"/>
  <c r="Y7" i="4"/>
  <c r="Z7" i="4"/>
  <c r="Y8" i="4"/>
  <c r="Z8" i="4"/>
  <c r="Y9" i="4"/>
  <c r="Z9" i="4"/>
  <c r="Y10" i="4"/>
  <c r="Z10" i="4"/>
  <c r="Y11" i="4"/>
  <c r="Z11" i="4"/>
  <c r="Y12" i="4"/>
  <c r="Z12" i="4"/>
  <c r="Y13" i="4"/>
  <c r="Z13" i="4"/>
  <c r="Y14" i="4"/>
  <c r="Z14" i="4"/>
  <c r="Y15" i="4"/>
  <c r="Z15" i="4"/>
  <c r="Y16" i="4"/>
  <c r="Z16" i="4"/>
  <c r="Y17" i="4"/>
  <c r="Z17" i="4"/>
  <c r="Y18" i="4"/>
  <c r="Z18" i="4"/>
  <c r="Y19" i="4"/>
  <c r="Z19" i="4"/>
  <c r="Y20" i="4"/>
  <c r="Z20" i="4"/>
  <c r="Y21" i="4"/>
  <c r="Z21" i="4"/>
  <c r="Y22" i="4"/>
  <c r="Z22" i="4"/>
  <c r="Y23" i="4"/>
  <c r="Z23" i="4"/>
  <c r="Y24" i="4"/>
  <c r="Z24" i="4"/>
  <c r="Y25" i="4"/>
  <c r="Z25" i="4"/>
  <c r="Y26" i="4"/>
  <c r="Z26" i="4"/>
  <c r="Y27" i="4"/>
  <c r="Z27" i="4"/>
  <c r="Y28" i="4"/>
  <c r="Z28" i="4"/>
  <c r="Y29" i="4"/>
  <c r="Z29" i="4"/>
  <c r="Y30" i="4"/>
  <c r="Z30" i="4"/>
  <c r="Y31" i="4"/>
  <c r="Z31" i="4"/>
  <c r="Y32" i="4"/>
  <c r="Z32" i="4"/>
  <c r="Y33" i="4"/>
  <c r="Z33" i="4"/>
  <c r="Y34" i="4"/>
  <c r="Z34" i="4"/>
  <c r="Y35" i="4"/>
  <c r="Z35" i="4"/>
  <c r="Y36" i="4"/>
  <c r="Z36" i="4"/>
  <c r="Y37" i="4"/>
  <c r="Z37" i="4"/>
  <c r="Y38" i="4"/>
  <c r="Z38" i="4"/>
  <c r="Y39" i="4"/>
  <c r="Z39" i="4"/>
  <c r="Y40" i="4"/>
  <c r="Z40" i="4"/>
  <c r="Y41" i="4"/>
  <c r="Z41" i="4"/>
  <c r="Y42" i="4"/>
  <c r="Z42" i="4"/>
  <c r="Y43" i="4"/>
  <c r="Z43" i="4"/>
  <c r="Y44" i="4"/>
  <c r="Z44" i="4"/>
  <c r="Y45" i="4"/>
  <c r="Z45" i="4"/>
  <c r="Y46" i="4"/>
  <c r="Z46" i="4"/>
  <c r="Y47" i="4"/>
  <c r="Z47" i="4"/>
  <c r="Y48" i="4"/>
  <c r="Z48" i="4"/>
  <c r="Y49" i="4"/>
  <c r="Z49" i="4"/>
  <c r="Y50" i="4"/>
  <c r="Z50" i="4"/>
  <c r="Y51" i="4"/>
  <c r="Z51" i="4"/>
  <c r="Y52" i="4"/>
  <c r="Z52" i="4"/>
  <c r="Y53" i="4"/>
  <c r="Z53" i="4"/>
  <c r="Y54" i="4"/>
  <c r="Z54" i="4"/>
  <c r="Y55" i="4"/>
  <c r="Z55" i="4"/>
  <c r="Y56" i="4"/>
  <c r="Z56" i="4"/>
  <c r="Y57" i="4"/>
  <c r="Z57" i="4"/>
  <c r="Y58" i="4"/>
  <c r="Z58" i="4"/>
  <c r="Y59" i="4"/>
  <c r="Z59" i="4"/>
  <c r="Y60" i="4"/>
  <c r="Z60" i="4"/>
  <c r="Y61" i="4"/>
  <c r="Z61" i="4"/>
  <c r="Y62" i="4"/>
  <c r="Z62" i="4"/>
  <c r="Y63" i="4"/>
  <c r="Z63" i="4"/>
  <c r="Y64" i="4"/>
  <c r="Z64" i="4"/>
  <c r="Y65" i="4"/>
  <c r="Z65" i="4"/>
  <c r="Y66" i="4"/>
  <c r="Z66" i="4"/>
  <c r="Y67" i="4"/>
  <c r="Z67" i="4"/>
  <c r="Y68" i="4"/>
  <c r="Z68" i="4"/>
  <c r="Y69" i="4"/>
  <c r="Z69" i="4"/>
  <c r="Y70" i="4"/>
  <c r="Z70" i="4"/>
  <c r="Y71" i="4"/>
  <c r="Z71" i="4"/>
  <c r="Y72" i="4"/>
  <c r="Z72" i="4"/>
  <c r="Y73" i="4"/>
  <c r="Z73" i="4"/>
  <c r="Y74" i="4"/>
  <c r="Z74" i="4"/>
  <c r="Y75" i="4"/>
  <c r="Z75" i="4"/>
  <c r="Y76" i="4"/>
  <c r="Z76" i="4"/>
  <c r="Y77" i="4"/>
  <c r="Z77" i="4"/>
  <c r="Y78" i="4"/>
  <c r="Z78" i="4"/>
  <c r="Y79" i="4"/>
  <c r="Z79" i="4"/>
  <c r="Y80" i="4"/>
  <c r="Z80" i="4"/>
  <c r="Y81" i="4"/>
  <c r="Z81" i="4"/>
  <c r="Y82" i="4"/>
  <c r="Z82" i="4"/>
  <c r="Y83" i="4"/>
  <c r="Z83" i="4"/>
  <c r="Y84" i="4"/>
  <c r="Z84" i="4"/>
  <c r="Y85" i="4"/>
  <c r="Z85" i="4"/>
  <c r="Y6" i="4"/>
  <c r="Z6" i="4"/>
  <c r="L2" i="4"/>
  <c r="O11" i="1"/>
  <c r="O10" i="1"/>
  <c r="O9" i="1"/>
  <c r="B5" i="1" a="1"/>
  <c r="B5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I9" i="1" l="1"/>
  <c r="I11" i="1"/>
  <c r="I66" i="1"/>
  <c r="I18" i="1"/>
  <c r="I26" i="1"/>
  <c r="I74" i="1"/>
  <c r="I34" i="1"/>
  <c r="I76" i="1"/>
  <c r="I42" i="1"/>
  <c r="I77" i="1"/>
  <c r="I50" i="1"/>
  <c r="I85" i="1"/>
  <c r="I68" i="1"/>
  <c r="I69" i="1"/>
  <c r="I82" i="1"/>
  <c r="I10" i="1"/>
  <c r="I58" i="1"/>
  <c r="I84" i="1"/>
  <c r="I81" i="1"/>
  <c r="I73" i="1"/>
  <c r="I65" i="1"/>
  <c r="I57" i="1"/>
  <c r="I49" i="1"/>
  <c r="I41" i="1"/>
  <c r="I33" i="1"/>
  <c r="I25" i="1"/>
  <c r="I17" i="1"/>
  <c r="I80" i="1"/>
  <c r="I72" i="1"/>
  <c r="I64" i="1"/>
  <c r="I56" i="1"/>
  <c r="I48" i="1"/>
  <c r="I40" i="1"/>
  <c r="I32" i="1"/>
  <c r="I24" i="1"/>
  <c r="I16" i="1"/>
  <c r="I87" i="1"/>
  <c r="I79" i="1"/>
  <c r="I71" i="1"/>
  <c r="I63" i="1"/>
  <c r="I55" i="1"/>
  <c r="I47" i="1"/>
  <c r="I39" i="1"/>
  <c r="I31" i="1"/>
  <c r="I23" i="1"/>
  <c r="I15" i="1"/>
  <c r="I86" i="1"/>
  <c r="I78" i="1"/>
  <c r="I70" i="1"/>
  <c r="I62" i="1"/>
  <c r="I54" i="1"/>
  <c r="I46" i="1"/>
  <c r="I38" i="1"/>
  <c r="I30" i="1"/>
  <c r="I22" i="1"/>
  <c r="I14" i="1"/>
  <c r="I61" i="1"/>
  <c r="I53" i="1"/>
  <c r="I45" i="1"/>
  <c r="I37" i="1"/>
  <c r="I29" i="1"/>
  <c r="I21" i="1"/>
  <c r="I13" i="1"/>
  <c r="I60" i="1"/>
  <c r="I52" i="1"/>
  <c r="I44" i="1"/>
  <c r="I36" i="1"/>
  <c r="I28" i="1"/>
  <c r="I20" i="1"/>
  <c r="I12" i="1"/>
  <c r="I83" i="1"/>
  <c r="I75" i="1"/>
  <c r="I67" i="1"/>
  <c r="I59" i="1"/>
  <c r="I51" i="1"/>
  <c r="I43" i="1"/>
  <c r="I35" i="1"/>
  <c r="I27" i="1"/>
  <c r="I19" i="1"/>
  <c r="K10" i="1" l="1"/>
  <c r="K18" i="1"/>
  <c r="K26" i="1"/>
  <c r="K34" i="1"/>
  <c r="K42" i="1"/>
  <c r="K50" i="1"/>
  <c r="K58" i="1"/>
  <c r="K66" i="1"/>
  <c r="K74" i="1"/>
  <c r="K82" i="1"/>
  <c r="J10" i="1"/>
  <c r="J18" i="1"/>
  <c r="J26" i="1"/>
  <c r="J34" i="1"/>
  <c r="J42" i="1"/>
  <c r="J50" i="1"/>
  <c r="J58" i="1"/>
  <c r="J66" i="1"/>
  <c r="J74" i="1"/>
  <c r="J82" i="1"/>
  <c r="K11" i="1"/>
  <c r="K19" i="1"/>
  <c r="K27" i="1"/>
  <c r="K35" i="1"/>
  <c r="K43" i="1"/>
  <c r="K51" i="1"/>
  <c r="K59" i="1"/>
  <c r="K67" i="1"/>
  <c r="K75" i="1"/>
  <c r="K83" i="1"/>
  <c r="J11" i="1"/>
  <c r="J19" i="1"/>
  <c r="J27" i="1"/>
  <c r="J35" i="1"/>
  <c r="J43" i="1"/>
  <c r="J51" i="1"/>
  <c r="J59" i="1"/>
  <c r="J67" i="1"/>
  <c r="J75" i="1"/>
  <c r="J83" i="1"/>
  <c r="K12" i="1"/>
  <c r="K20" i="1"/>
  <c r="K28" i="1"/>
  <c r="K36" i="1"/>
  <c r="K44" i="1"/>
  <c r="K52" i="1"/>
  <c r="K60" i="1"/>
  <c r="K68" i="1"/>
  <c r="K76" i="1"/>
  <c r="K84" i="1"/>
  <c r="J12" i="1"/>
  <c r="J20" i="1"/>
  <c r="J28" i="1"/>
  <c r="J36" i="1"/>
  <c r="J44" i="1"/>
  <c r="J52" i="1"/>
  <c r="J60" i="1"/>
  <c r="J68" i="1"/>
  <c r="J76" i="1"/>
  <c r="J84" i="1"/>
  <c r="K13" i="1"/>
  <c r="K21" i="1"/>
  <c r="K29" i="1"/>
  <c r="K37" i="1"/>
  <c r="K45" i="1"/>
  <c r="K53" i="1"/>
  <c r="K61" i="1"/>
  <c r="K69" i="1"/>
  <c r="K77" i="1"/>
  <c r="K85" i="1"/>
  <c r="J13" i="1"/>
  <c r="J21" i="1"/>
  <c r="J29" i="1"/>
  <c r="J37" i="1"/>
  <c r="J45" i="1"/>
  <c r="J53" i="1"/>
  <c r="J61" i="1"/>
  <c r="J69" i="1"/>
  <c r="J77" i="1"/>
  <c r="J85" i="1"/>
  <c r="K41" i="1"/>
  <c r="K65" i="1"/>
  <c r="J9" i="1"/>
  <c r="J33" i="1"/>
  <c r="J65" i="1"/>
  <c r="K14" i="1"/>
  <c r="K22" i="1"/>
  <c r="K30" i="1"/>
  <c r="K38" i="1"/>
  <c r="K46" i="1"/>
  <c r="K54" i="1"/>
  <c r="K62" i="1"/>
  <c r="K70" i="1"/>
  <c r="K78" i="1"/>
  <c r="K86" i="1"/>
  <c r="J14" i="1"/>
  <c r="J22" i="1"/>
  <c r="J30" i="1"/>
  <c r="J38" i="1"/>
  <c r="J46" i="1"/>
  <c r="J54" i="1"/>
  <c r="J62" i="1"/>
  <c r="J70" i="1"/>
  <c r="J78" i="1"/>
  <c r="J86" i="1"/>
  <c r="K33" i="1"/>
  <c r="K57" i="1"/>
  <c r="J17" i="1"/>
  <c r="J57" i="1"/>
  <c r="J81" i="1"/>
  <c r="K15" i="1"/>
  <c r="K23" i="1"/>
  <c r="K31" i="1"/>
  <c r="K39" i="1"/>
  <c r="K47" i="1"/>
  <c r="K55" i="1"/>
  <c r="K63" i="1"/>
  <c r="K71" i="1"/>
  <c r="K79" i="1"/>
  <c r="K87" i="1"/>
  <c r="J15" i="1"/>
  <c r="J23" i="1"/>
  <c r="J31" i="1"/>
  <c r="J39" i="1"/>
  <c r="J47" i="1"/>
  <c r="J55" i="1"/>
  <c r="J63" i="1"/>
  <c r="J71" i="1"/>
  <c r="J79" i="1"/>
  <c r="J87" i="1"/>
  <c r="K17" i="1"/>
  <c r="K49" i="1"/>
  <c r="K81" i="1"/>
  <c r="J49" i="1"/>
  <c r="K16" i="1"/>
  <c r="K24" i="1"/>
  <c r="K32" i="1"/>
  <c r="K40" i="1"/>
  <c r="K48" i="1"/>
  <c r="K56" i="1"/>
  <c r="K64" i="1"/>
  <c r="K72" i="1"/>
  <c r="K80" i="1"/>
  <c r="K9" i="1"/>
  <c r="J16" i="1"/>
  <c r="J24" i="1"/>
  <c r="J32" i="1"/>
  <c r="J40" i="1"/>
  <c r="J48" i="1"/>
  <c r="J56" i="1"/>
  <c r="J64" i="1"/>
  <c r="J72" i="1"/>
  <c r="J80" i="1"/>
  <c r="K25" i="1"/>
  <c r="K73" i="1"/>
  <c r="J25" i="1"/>
  <c r="J41" i="1"/>
  <c r="J7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<sst xmlns="http://schemas.openxmlformats.org/spreadsheetml/2006/main" count="383" uniqueCount="123">
  <si>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</si>
  <si>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</si>
  <si>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</si>
  <si>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</si>
  <si>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</si>
  <si>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</si>
  <si>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</si>
  <si>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</si>
  <si>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</si>
  <si>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</si>
  <si>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</si>
  <si>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</si>
  <si>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</si>
  <si>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</si>
  <si>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</si>
  <si>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</si>
  <si>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Employee</t>
  </si>
  <si>
    <t>Owner manager of incorporated enterprise with employees</t>
  </si>
  <si>
    <t>Owner manager of incorporated enterprise without employees</t>
  </si>
  <si>
    <t>Owner manager of incorporated enterprise - employees not stated</t>
  </si>
  <si>
    <t>Owner manager of unincorporated enterprise with employees</t>
  </si>
  <si>
    <t>Owner manager of unincorporated enterprise without employees</t>
  </si>
  <si>
    <t>Owner manager of unincorporated enterprise - employees not stated</t>
  </si>
  <si>
    <t>Contributing family worker</t>
  </si>
  <si>
    <t>Not stated</t>
  </si>
  <si>
    <t>Not applicable</t>
  </si>
  <si>
    <t>Total</t>
  </si>
  <si>
    <t>Queenscliffe (B)</t>
  </si>
  <si>
    <t>Males</t>
  </si>
  <si>
    <t>Females</t>
  </si>
  <si>
    <t>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</si>
  <si>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</si>
  <si>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</si>
  <si>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</si>
  <si>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</si>
  <si>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</si>
  <si>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</si>
  <si>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</si>
  <si>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</si>
  <si>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</si>
  <si>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</si>
  <si>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</si>
  <si>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</si>
  <si>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</si>
  <si>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</si>
  <si>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</si>
  <si>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</si>
  <si>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</si>
  <si>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</si>
  <si>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</si>
  <si>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</si>
  <si>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</si>
  <si>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</si>
  <si>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</si>
  <si>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</si>
  <si>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</si>
  <si>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</si>
  <si>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</si>
  <si>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</si>
  <si>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</si>
  <si>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</si>
  <si>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</si>
  <si>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</si>
  <si>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</si>
  <si>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</si>
  <si>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</si>
  <si>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</si>
  <si>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</si>
  <si>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</si>
  <si>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</si>
  <si>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</si>
  <si>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</si>
  <si>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</si>
  <si>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</si>
  <si>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</si>
  <si>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</si>
  <si>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</si>
  <si>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</si>
  <si>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</si>
  <si>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</si>
  <si>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</si>
  <si>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</si>
  <si>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</si>
  <si>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</si>
  <si>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</si>
  <si>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</si>
  <si>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</si>
  <si>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</si>
  <si>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</si>
  <si>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</si>
  <si>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</si>
  <si>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</si>
  <si>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</si>
  <si>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</si>
  <si>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</si>
  <si>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</si>
  <si>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</si>
  <si>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</si>
  <si>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</si>
  <si>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</si>
  <si>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</si>
  <si>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</si>
  <si>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</si>
  <si>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</si>
  <si>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</si>
  <si>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</si>
  <si>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</si>
  <si>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</si>
  <si>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Mornington Pen</t>
  </si>
  <si>
    <t>% Persons in paid work (including family workers) who are owner-managers</t>
  </si>
  <si>
    <t>No</t>
  </si>
  <si>
    <t>Adj</t>
  </si>
  <si>
    <t>Rank</t>
  </si>
  <si>
    <r>
      <t xml:space="preserve">Select gender here   </t>
    </r>
    <r>
      <rPr>
        <sz val="14"/>
        <rFont val="Wingdings"/>
        <charset val="2"/>
      </rPr>
      <t>F</t>
    </r>
  </si>
  <si>
    <r>
      <t xml:space="preserve">Select municipality here   </t>
    </r>
    <r>
      <rPr>
        <sz val="14"/>
        <rFont val="Wingdings"/>
        <charset val="2"/>
      </rPr>
      <t>F</t>
    </r>
  </si>
  <si>
    <t>Persons by Status in Employment by Gender and LGA: 2021</t>
  </si>
  <si>
    <t>From the findings of the 2021 Census</t>
  </si>
  <si>
    <t>Per cent of Employed Persons* who are Owner-Mangers, by Gender and LGA: 2021</t>
  </si>
  <si>
    <t>From the 2021 Census. * Includes all persons in paid employment, owner-managers and contributing family workers</t>
  </si>
  <si>
    <t xml:space="preserve">Males </t>
  </si>
  <si>
    <t>% of employed workers who are managers</t>
  </si>
  <si>
    <t>% of managers who are women</t>
  </si>
  <si>
    <t>Proportion of Managers who are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</si>
</sst>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sz val="20"/>
      <color theme="0"/>
      <name val="Garamond"/>
      <family val="1"/>
    </font>
    <font>
      <sz val="10"/>
      <color theme="0"/>
      <name val="Garamond"/>
      <family val="1"/>
    </font>
    <font>
      <sz val="9"/>
      <name val="Arial"/>
      <family val="2"/>
    </font>
    <font>
      <b/>
      <sz val="9"/>
      <color rgb="FFFFFF00"/>
      <name val="Calibri"/>
      <family val="2"/>
      <scheme val="minor"/>
    </font>
    <font>
      <sz val="14"/>
      <name val="Wingdings"/>
      <charset val="2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rgb="FFFFFFCC"/>
      <name val="Garamond"/>
      <family val="1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  <scheme val="minor"/>
    </font>
    <font>
      <b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83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3" fillId="0" borderId="8" xfId="0" applyNumberFormat="1" applyFont="1" applyBorder="1" applyAlignment="1">
      <alignment horizontal="center"/>
      <protection locked="0"/>
    </xf>
    <xf numFmtId="3" fontId="13" fillId="5" borderId="3" xfId="2" applyNumberFormat="1" applyFont="1" applyFill="1" applyBorder="1" applyAlignment="1">
      <alignment horizontal="center" vertical="center" wrapText="1"/>
      <protection locked="0"/>
    </xf>
    <xf numFmtId="3" fontId="10" fillId="6" borderId="0" xfId="0" applyNumberFormat="1" applyFont="1" applyFill="1" applyAlignment="1" applyProtection="1"/>
    <xf numFmtId="3" fontId="15" fillId="0" borderId="5" xfId="0" applyNumberFormat="1" applyFont="1" applyBorder="1" applyAlignment="1">
      <protection locked="0"/>
    </xf>
    <xf numFmtId="3" fontId="16" fillId="7" borderId="6" xfId="2" applyNumberFormat="1" applyFont="1" applyFill="1" applyBorder="1" applyAlignment="1">
      <alignment horizontal="center" vertical="center" wrapText="1"/>
      <protection locked="0"/>
    </xf>
    <xf numFmtId="3" fontId="16" fillId="7" borderId="7" xfId="2" applyNumberFormat="1" applyFont="1" applyFill="1" applyBorder="1" applyAlignment="1">
      <alignment horizontal="center" vertical="center" wrapText="1"/>
      <protection locked="0"/>
    </xf>
    <xf numFmtId="3" fontId="16" fillId="7" borderId="8" xfId="2" applyNumberFormat="1" applyFont="1" applyFill="1" applyBorder="1" applyAlignment="1">
      <alignment horizontal="center" vertical="center" wrapText="1"/>
      <protection locked="0"/>
    </xf>
    <xf numFmtId="3" fontId="16" fillId="8" borderId="6" xfId="2" applyNumberFormat="1" applyFont="1" applyFill="1" applyBorder="1" applyAlignment="1">
      <alignment horizontal="center" vertical="center" wrapText="1"/>
      <protection locked="0"/>
    </xf>
    <xf numFmtId="3" fontId="16" fillId="8" borderId="7" xfId="2" applyNumberFormat="1" applyFont="1" applyFill="1" applyBorder="1" applyAlignment="1">
      <alignment horizontal="center" vertical="center" wrapText="1"/>
      <protection locked="0"/>
    </xf>
    <xf numFmtId="3" fontId="15" fillId="5" borderId="4" xfId="7" applyNumberFormat="1" applyFont="1" applyFill="1" applyBorder="1" applyAlignment="1">
      <alignment vertical="center" wrapText="1"/>
      <protection locked="0"/>
    </xf>
    <xf numFmtId="3" fontId="15" fillId="5" borderId="4" xfId="1" applyNumberFormat="1" applyFont="1" applyFill="1" applyBorder="1" applyAlignment="1">
      <protection locked="0"/>
    </xf>
    <xf numFmtId="0" fontId="18" fillId="0" borderId="0" xfId="0" applyFont="1">
      <protection locked="0"/>
    </xf>
    <xf numFmtId="3" fontId="19" fillId="10" borderId="0" xfId="0" applyNumberFormat="1" applyFont="1" applyFill="1" applyAlignment="1" applyProtection="1">
      <alignment horizontal="left"/>
    </xf>
    <xf numFmtId="0" fontId="20" fillId="10" borderId="0" xfId="0" applyFont="1" applyFill="1">
      <protection locked="0"/>
    </xf>
    <xf numFmtId="0" fontId="21" fillId="0" borderId="0" xfId="0" applyFont="1">
      <protection locked="0"/>
    </xf>
    <xf numFmtId="3" fontId="15" fillId="5" borderId="9" xfId="7" applyNumberFormat="1" applyFont="1" applyFill="1" applyBorder="1" applyAlignment="1">
      <alignment vertical="center" wrapText="1"/>
      <protection locked="0"/>
    </xf>
    <xf numFmtId="3" fontId="15" fillId="5" borderId="9" xfId="1" applyNumberFormat="1" applyFont="1" applyFill="1" applyBorder="1" applyAlignment="1">
      <protection locked="0"/>
    </xf>
    <xf numFmtId="3" fontId="22" fillId="9" borderId="0" xfId="7" applyNumberFormat="1" applyFont="1" applyFill="1" applyBorder="1" applyAlignment="1">
      <alignment vertical="center" wrapText="1"/>
      <protection locked="0"/>
    </xf>
    <xf numFmtId="3" fontId="22" fillId="9" borderId="0" xfId="1" applyNumberFormat="1" applyFont="1" applyFill="1" applyBorder="1" applyAlignment="1">
      <protection locked="0"/>
    </xf>
    <xf numFmtId="0" fontId="0" fillId="0" borderId="0" xfId="0" applyBorder="1">
      <protection locked="0"/>
    </xf>
    <xf numFmtId="0" fontId="10" fillId="0" borderId="0" xfId="0" applyFont="1" applyProtection="1"/>
    <xf numFmtId="3" fontId="11" fillId="0" borderId="0" xfId="0" applyNumberFormat="1" applyFont="1" applyAlignment="1" applyProtection="1"/>
    <xf numFmtId="3" fontId="10" fillId="0" borderId="0" xfId="0" applyNumberFormat="1" applyFont="1" applyAlignment="1" applyProtection="1">
      <alignment horizontal="center"/>
    </xf>
    <xf numFmtId="3" fontId="10" fillId="0" borderId="0" xfId="0" applyNumberFormat="1" applyFont="1" applyAlignment="1" applyProtection="1"/>
    <xf numFmtId="3" fontId="13" fillId="0" borderId="0" xfId="0" applyNumberFormat="1" applyFont="1" applyAlignment="1" applyProtection="1">
      <alignment horizontal="center"/>
    </xf>
    <xf numFmtId="3" fontId="14" fillId="0" borderId="0" xfId="0" applyNumberFormat="1" applyFont="1" applyAlignment="1" applyProtection="1"/>
    <xf numFmtId="3" fontId="31" fillId="0" borderId="10" xfId="0" applyNumberFormat="1" applyFont="1" applyBorder="1" applyAlignment="1" applyProtection="1"/>
    <xf numFmtId="3" fontId="14" fillId="0" borderId="10" xfId="0" applyNumberFormat="1" applyFont="1" applyBorder="1" applyAlignment="1" applyProtection="1">
      <alignment horizontal="center"/>
    </xf>
    <xf numFmtId="0" fontId="14" fillId="0" borderId="0" xfId="0" applyFont="1" applyProtection="1"/>
    <xf numFmtId="164" fontId="33" fillId="0" borderId="0" xfId="0" applyNumberFormat="1" applyFont="1">
      <protection locked="0"/>
    </xf>
    <xf numFmtId="3" fontId="24" fillId="5" borderId="0" xfId="5" applyNumberFormat="1" applyFont="1" applyFill="1" applyAlignment="1" applyProtection="1"/>
    <xf numFmtId="3" fontId="24" fillId="0" borderId="0" xfId="0" applyNumberFormat="1" applyFont="1" applyAlignment="1" applyProtection="1"/>
    <xf numFmtId="0" fontId="35" fillId="0" borderId="0" xfId="0" applyFont="1">
      <protection locked="0"/>
    </xf>
    <xf numFmtId="164" fontId="33" fillId="0" borderId="4" xfId="0" applyNumberFormat="1" applyFont="1" applyBorder="1">
      <protection locked="0"/>
    </xf>
    <xf numFmtId="3" fontId="22" fillId="9" borderId="4" xfId="7" applyNumberFormat="1" applyFont="1" applyFill="1" applyBorder="1" applyAlignment="1">
      <alignment vertical="center" wrapText="1"/>
      <protection locked="0"/>
    </xf>
    <xf numFmtId="3" fontId="27" fillId="11" borderId="0" xfId="0" applyNumberFormat="1" applyFont="1" applyFill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11" fillId="5" borderId="0" xfId="6" applyNumberFormat="1" applyFont="1" applyFill="1" applyAlignment="1" applyProtection="1">
      <protection hidden="1"/>
    </xf>
    <xf numFmtId="3" fontId="11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1" fillId="0" borderId="0" xfId="0" applyNumberFormat="1" applyFont="1" applyAlignment="1" applyProtection="1"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protection hidden="1"/>
    </xf>
    <xf numFmtId="0" fontId="14" fillId="0" borderId="0" xfId="0" applyFont="1" applyProtection="1">
      <protection hidden="1"/>
    </xf>
    <xf numFmtId="0" fontId="31" fillId="0" borderId="0" xfId="0" applyFont="1" applyProtection="1">
      <protection hidden="1"/>
    </xf>
    <xf numFmtId="3" fontId="26" fillId="5" borderId="0" xfId="6" applyNumberFormat="1" applyFont="1" applyFill="1" applyAlignment="1" applyProtection="1">
      <protection hidden="1"/>
    </xf>
    <xf numFmtId="0" fontId="13" fillId="0" borderId="0" xfId="0" applyFont="1" applyProtection="1">
      <protection locked="0" hidden="1"/>
    </xf>
    <xf numFmtId="0" fontId="17" fillId="0" borderId="0" xfId="0" applyFont="1" applyProtection="1">
      <protection locked="0" hidden="1"/>
    </xf>
    <xf numFmtId="3" fontId="12" fillId="0" borderId="0" xfId="0" applyNumberFormat="1" applyFont="1" applyAlignment="1" applyProtection="1">
      <alignment horizontal="center"/>
      <protection hidden="1"/>
    </xf>
    <xf numFmtId="164" fontId="11" fillId="0" borderId="0" xfId="0" applyNumberFormat="1" applyFont="1" applyProtection="1">
      <protection hidden="1"/>
    </xf>
    <xf numFmtId="0" fontId="24" fillId="0" borderId="0" xfId="0" applyFont="1" applyFill="1" applyBorder="1" applyProtection="1">
      <protection hidden="1"/>
    </xf>
    <xf numFmtId="3" fontId="14" fillId="0" borderId="0" xfId="0" applyNumberFormat="1" applyFont="1" applyFill="1" applyBorder="1" applyAlignment="1" applyProtection="1"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Protection="1">
      <protection hidden="1"/>
    </xf>
    <xf numFmtId="3" fontId="29" fillId="0" borderId="0" xfId="0" applyNumberFormat="1" applyFont="1" applyFill="1" applyBorder="1" applyAlignment="1" applyProtection="1">
      <alignment horizontal="center"/>
      <protection hidden="1"/>
    </xf>
    <xf numFmtId="3" fontId="30" fillId="0" borderId="0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3" fontId="31" fillId="0" borderId="0" xfId="7" applyNumberFormat="1" applyFont="1" applyFill="1" applyBorder="1" applyAlignment="1" applyProtection="1">
      <alignment vertical="center" wrapText="1"/>
      <protection hidden="1"/>
    </xf>
    <xf numFmtId="3" fontId="31" fillId="0" borderId="0" xfId="0" applyNumberFormat="1" applyFont="1" applyFill="1" applyBorder="1" applyAlignment="1" applyProtection="1">
      <alignment horizontal="center"/>
      <protection hidden="1"/>
    </xf>
    <xf numFmtId="164" fontId="29" fillId="0" borderId="0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3" fontId="31" fillId="0" borderId="0" xfId="0" applyNumberFormat="1" applyFont="1" applyFill="1" applyBorder="1" applyAlignment="1" applyProtection="1">
      <protection hidden="1"/>
    </xf>
    <xf numFmtId="0" fontId="26" fillId="0" borderId="0" xfId="0" applyFont="1" applyFill="1" applyBorder="1" applyProtection="1">
      <protection hidden="1"/>
    </xf>
    <xf numFmtId="3" fontId="25" fillId="0" borderId="0" xfId="0" applyNumberFormat="1" applyFont="1" applyFill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3" fontId="24" fillId="0" borderId="0" xfId="0" applyNumberFormat="1" applyFont="1" applyFill="1" applyBorder="1" applyAlignment="1" applyProtection="1">
      <protection hidden="1"/>
    </xf>
    <xf numFmtId="3" fontId="32" fillId="0" borderId="0" xfId="7" applyNumberFormat="1" applyFont="1" applyFill="1" applyBorder="1" applyAlignment="1" applyProtection="1">
      <alignment vertical="center" wrapText="1"/>
      <protection hidden="1"/>
    </xf>
    <xf numFmtId="3" fontId="32" fillId="0" borderId="0" xfId="0" applyNumberFormat="1" applyFont="1" applyFill="1" applyBorder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89859137806547"/>
          <c:y val="1.5726436090571966E-2"/>
          <c:w val="0.78117081968720026"/>
          <c:h val="0.9756581230103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Chart!$J$9:$J$87</c:f>
              <c:strCache>
                <c:ptCount val="79"/>
                <c:pt idx="0">
                  <c:v>West Wimmera</c:v>
                </c:pt>
                <c:pt idx="1">
                  <c:v>Queenscliffe (B)</c:v>
                </c:pt>
                <c:pt idx="2">
                  <c:v>Towong</c:v>
                </c:pt>
                <c:pt idx="3">
                  <c:v>Loddon</c:v>
                </c:pt>
                <c:pt idx="4">
                  <c:v>Moyne</c:v>
                </c:pt>
                <c:pt idx="5">
                  <c:v>Mansfield</c:v>
                </c:pt>
                <c:pt idx="6">
                  <c:v>Yarriambiack</c:v>
                </c:pt>
                <c:pt idx="7">
                  <c:v>Hepburn</c:v>
                </c:pt>
                <c:pt idx="8">
                  <c:v>Buloke</c:v>
                </c:pt>
                <c:pt idx="9">
                  <c:v>South Gippsland</c:v>
                </c:pt>
                <c:pt idx="10">
                  <c:v>Murrindindi</c:v>
                </c:pt>
                <c:pt idx="11">
                  <c:v>Surf Coast</c:v>
                </c:pt>
                <c:pt idx="12">
                  <c:v>Corangamite</c:v>
                </c:pt>
                <c:pt idx="13">
                  <c:v>Bass Coast</c:v>
                </c:pt>
                <c:pt idx="14">
                  <c:v>Mornington Pen</c:v>
                </c:pt>
                <c:pt idx="15">
                  <c:v>Bayside</c:v>
                </c:pt>
                <c:pt idx="16">
                  <c:v>Mount Alexander</c:v>
                </c:pt>
                <c:pt idx="17">
                  <c:v>Hindmarsh</c:v>
                </c:pt>
                <c:pt idx="18">
                  <c:v>Strathbogie</c:v>
                </c:pt>
                <c:pt idx="19">
                  <c:v>Gannawarra</c:v>
                </c:pt>
                <c:pt idx="20">
                  <c:v>Southern Grampians</c:v>
                </c:pt>
                <c:pt idx="21">
                  <c:v>Alpine</c:v>
                </c:pt>
                <c:pt idx="22">
                  <c:v>Pyrenees</c:v>
                </c:pt>
                <c:pt idx="23">
                  <c:v>Nillumbik</c:v>
                </c:pt>
                <c:pt idx="24">
                  <c:v>Manningham</c:v>
                </c:pt>
                <c:pt idx="25">
                  <c:v>Boroondara</c:v>
                </c:pt>
                <c:pt idx="26">
                  <c:v>Indigo</c:v>
                </c:pt>
                <c:pt idx="27">
                  <c:v>East Gippsland</c:v>
                </c:pt>
                <c:pt idx="28">
                  <c:v>Macedon Ranges</c:v>
                </c:pt>
                <c:pt idx="29">
                  <c:v>Benalla</c:v>
                </c:pt>
                <c:pt idx="30">
                  <c:v>Moira</c:v>
                </c:pt>
                <c:pt idx="31">
                  <c:v>Golden Plains</c:v>
                </c:pt>
                <c:pt idx="32">
                  <c:v>Campaspe</c:v>
                </c:pt>
                <c:pt idx="33">
                  <c:v>Colac-Otway</c:v>
                </c:pt>
                <c:pt idx="34">
                  <c:v>Northern Grampians</c:v>
                </c:pt>
                <c:pt idx="35">
                  <c:v>Wangaratta</c:v>
                </c:pt>
                <c:pt idx="36">
                  <c:v>Stonnington</c:v>
                </c:pt>
                <c:pt idx="37">
                  <c:v>Yarra Ranges</c:v>
                </c:pt>
                <c:pt idx="38">
                  <c:v>Baw Baw</c:v>
                </c:pt>
                <c:pt idx="39">
                  <c:v>Ararat</c:v>
                </c:pt>
                <c:pt idx="40">
                  <c:v>Horsham</c:v>
                </c:pt>
                <c:pt idx="41">
                  <c:v>Glen Eira</c:v>
                </c:pt>
                <c:pt idx="42">
                  <c:v>Port Phillip</c:v>
                </c:pt>
                <c:pt idx="43">
                  <c:v>Wellington</c:v>
                </c:pt>
                <c:pt idx="44">
                  <c:v>Swan Hill</c:v>
                </c:pt>
                <c:pt idx="45">
                  <c:v>Central Goldfields</c:v>
                </c:pt>
                <c:pt idx="46">
                  <c:v>Glenelg</c:v>
                </c:pt>
                <c:pt idx="47">
                  <c:v>Banyule</c:v>
                </c:pt>
                <c:pt idx="48">
                  <c:v>Moonee Valley</c:v>
                </c:pt>
                <c:pt idx="49">
                  <c:v>Moorabool</c:v>
                </c:pt>
                <c:pt idx="50">
                  <c:v>Greater Shepparton</c:v>
                </c:pt>
                <c:pt idx="51">
                  <c:v>Kingston</c:v>
                </c:pt>
                <c:pt idx="52">
                  <c:v>Cardinia</c:v>
                </c:pt>
                <c:pt idx="53">
                  <c:v>Mildura</c:v>
                </c:pt>
                <c:pt idx="54">
                  <c:v>Monash</c:v>
                </c:pt>
                <c:pt idx="55">
                  <c:v>Whitehorse</c:v>
                </c:pt>
                <c:pt idx="56">
                  <c:v>Mitchell</c:v>
                </c:pt>
                <c:pt idx="57">
                  <c:v>Frankston</c:v>
                </c:pt>
                <c:pt idx="58">
                  <c:v>Maroondah</c:v>
                </c:pt>
                <c:pt idx="59">
                  <c:v>Yarra</c:v>
                </c:pt>
                <c:pt idx="60">
                  <c:v>Warrnambool</c:v>
                </c:pt>
                <c:pt idx="61">
                  <c:v>Ballarat</c:v>
                </c:pt>
                <c:pt idx="62">
                  <c:v>Hume</c:v>
                </c:pt>
                <c:pt idx="63">
                  <c:v>Greater Geelong</c:v>
                </c:pt>
                <c:pt idx="64">
                  <c:v>Knox</c:v>
                </c:pt>
                <c:pt idx="65">
                  <c:v>Greater Bendigo</c:v>
                </c:pt>
                <c:pt idx="66">
                  <c:v>Casey</c:v>
                </c:pt>
                <c:pt idx="67">
                  <c:v>Hobsons Bay</c:v>
                </c:pt>
                <c:pt idx="68">
                  <c:v>Darebin</c:v>
                </c:pt>
                <c:pt idx="69">
                  <c:v>Whittlesea</c:v>
                </c:pt>
                <c:pt idx="70">
                  <c:v>Moreland</c:v>
                </c:pt>
                <c:pt idx="71">
                  <c:v>Melton</c:v>
                </c:pt>
                <c:pt idx="72">
                  <c:v>Brimbank</c:v>
                </c:pt>
                <c:pt idx="73">
                  <c:v>Wodonga</c:v>
                </c:pt>
                <c:pt idx="74">
                  <c:v>Greater Dandenong</c:v>
                </c:pt>
                <c:pt idx="75">
                  <c:v>Maribyrnong</c:v>
                </c:pt>
                <c:pt idx="76">
                  <c:v>Wyndham</c:v>
                </c:pt>
                <c:pt idx="77">
                  <c:v>Latrobe</c:v>
                </c:pt>
                <c:pt idx="78">
                  <c:v>Melbourne</c:v>
                </c:pt>
              </c:strCache>
            </c:strRef>
          </c:cat>
          <c:val>
            <c:numRef>
              <c:f>Chart!$K$9:$K$87</c:f>
              <c:numCache>
                <c:formatCode>0.0</c:formatCode>
                <c:ptCount val="79"/>
                <c:pt idx="0">
                  <c:v>38.161838161838162</c:v>
                </c:pt>
                <c:pt idx="1">
                  <c:v>35</c:v>
                </c:pt>
                <c:pt idx="2">
                  <c:v>33.333333333333329</c:v>
                </c:pt>
                <c:pt idx="3">
                  <c:v>33.229231730168642</c:v>
                </c:pt>
                <c:pt idx="4">
                  <c:v>32.658693652253909</c:v>
                </c:pt>
                <c:pt idx="5">
                  <c:v>31.564986737400531</c:v>
                </c:pt>
                <c:pt idx="6">
                  <c:v>30.565497494631355</c:v>
                </c:pt>
                <c:pt idx="7">
                  <c:v>30.349765904709447</c:v>
                </c:pt>
                <c:pt idx="8">
                  <c:v>30.03533568904594</c:v>
                </c:pt>
                <c:pt idx="9">
                  <c:v>29.895104895104897</c:v>
                </c:pt>
                <c:pt idx="10">
                  <c:v>29.161947904869763</c:v>
                </c:pt>
                <c:pt idx="11">
                  <c:v>29.060913705583758</c:v>
                </c:pt>
                <c:pt idx="12">
                  <c:v>29.006858013716023</c:v>
                </c:pt>
                <c:pt idx="13">
                  <c:v>28.204497972225635</c:v>
                </c:pt>
                <c:pt idx="14">
                  <c:v>28.131948622701231</c:v>
                </c:pt>
                <c:pt idx="15">
                  <c:v>28.13371567741682</c:v>
                </c:pt>
                <c:pt idx="16">
                  <c:v>28.011404133998575</c:v>
                </c:pt>
                <c:pt idx="17">
                  <c:v>27.97478329393223</c:v>
                </c:pt>
                <c:pt idx="18">
                  <c:v>27.820152549177035</c:v>
                </c:pt>
                <c:pt idx="19">
                  <c:v>26.823940585408472</c:v>
                </c:pt>
                <c:pt idx="20">
                  <c:v>26.534806062162858</c:v>
                </c:pt>
                <c:pt idx="21">
                  <c:v>26.372239747634069</c:v>
                </c:pt>
                <c:pt idx="22">
                  <c:v>25.563425627817125</c:v>
                </c:pt>
                <c:pt idx="23">
                  <c:v>24.808939323760999</c:v>
                </c:pt>
                <c:pt idx="24">
                  <c:v>24.715512078259135</c:v>
                </c:pt>
                <c:pt idx="25">
                  <c:v>24.645223411815952</c:v>
                </c:pt>
                <c:pt idx="26">
                  <c:v>24.112607099143208</c:v>
                </c:pt>
                <c:pt idx="27">
                  <c:v>23.914424909976699</c:v>
                </c:pt>
                <c:pt idx="28">
                  <c:v>23.316426063207178</c:v>
                </c:pt>
                <c:pt idx="29">
                  <c:v>22.904670505438261</c:v>
                </c:pt>
                <c:pt idx="30">
                  <c:v>22.771524186188014</c:v>
                </c:pt>
                <c:pt idx="31">
                  <c:v>22.330850403476102</c:v>
                </c:pt>
                <c:pt idx="32">
                  <c:v>22.301168920467568</c:v>
                </c:pt>
                <c:pt idx="33">
                  <c:v>22.269216623758734</c:v>
                </c:pt>
                <c:pt idx="34">
                  <c:v>22.24744608399546</c:v>
                </c:pt>
                <c:pt idx="35">
                  <c:v>21.844238563983787</c:v>
                </c:pt>
                <c:pt idx="36">
                  <c:v>21.84261287475071</c:v>
                </c:pt>
                <c:pt idx="37">
                  <c:v>21.752937440457288</c:v>
                </c:pt>
                <c:pt idx="38">
                  <c:v>21.597258437011099</c:v>
                </c:pt>
                <c:pt idx="39">
                  <c:v>21.400159108989659</c:v>
                </c:pt>
                <c:pt idx="40">
                  <c:v>20.891029500301023</c:v>
                </c:pt>
                <c:pt idx="41">
                  <c:v>20.813720580871305</c:v>
                </c:pt>
                <c:pt idx="42">
                  <c:v>20.176167525344859</c:v>
                </c:pt>
                <c:pt idx="43">
                  <c:v>20.047291045543332</c:v>
                </c:pt>
                <c:pt idx="44">
                  <c:v>19.865384615384617</c:v>
                </c:pt>
                <c:pt idx="45">
                  <c:v>19.512195121951219</c:v>
                </c:pt>
                <c:pt idx="46">
                  <c:v>19.34346772416832</c:v>
                </c:pt>
                <c:pt idx="47">
                  <c:v>18.844541077807115</c:v>
                </c:pt>
                <c:pt idx="48">
                  <c:v>18.812864770892833</c:v>
                </c:pt>
                <c:pt idx="49">
                  <c:v>18.636411387750815</c:v>
                </c:pt>
                <c:pt idx="50">
                  <c:v>18.615736206333661</c:v>
                </c:pt>
                <c:pt idx="51">
                  <c:v>18.565431737199201</c:v>
                </c:pt>
                <c:pt idx="52">
                  <c:v>18.294279355936641</c:v>
                </c:pt>
                <c:pt idx="53">
                  <c:v>18.055115616091225</c:v>
                </c:pt>
                <c:pt idx="54">
                  <c:v>17.844172994387584</c:v>
                </c:pt>
                <c:pt idx="55">
                  <c:v>17.352934236296282</c:v>
                </c:pt>
                <c:pt idx="56">
                  <c:v>17.119499879778793</c:v>
                </c:pt>
                <c:pt idx="57">
                  <c:v>17.04784097120336</c:v>
                </c:pt>
                <c:pt idx="58">
                  <c:v>16.9851879219427</c:v>
                </c:pt>
                <c:pt idx="59">
                  <c:v>16.835171028992143</c:v>
                </c:pt>
                <c:pt idx="60">
                  <c:v>16.830294530154276</c:v>
                </c:pt>
                <c:pt idx="61">
                  <c:v>16.731045974399759</c:v>
                </c:pt>
                <c:pt idx="62">
                  <c:v>16.711268108185255</c:v>
                </c:pt>
                <c:pt idx="63">
                  <c:v>16.710629830163356</c:v>
                </c:pt>
                <c:pt idx="64">
                  <c:v>16.394851835048595</c:v>
                </c:pt>
                <c:pt idx="65">
                  <c:v>16.363766456783058</c:v>
                </c:pt>
                <c:pt idx="66">
                  <c:v>16.24939687985847</c:v>
                </c:pt>
                <c:pt idx="67">
                  <c:v>16.144316452945013</c:v>
                </c:pt>
                <c:pt idx="68">
                  <c:v>16.073710576087514</c:v>
                </c:pt>
                <c:pt idx="69">
                  <c:v>15.382570790658114</c:v>
                </c:pt>
                <c:pt idx="70">
                  <c:v>15.075956669444265</c:v>
                </c:pt>
                <c:pt idx="71">
                  <c:v>14.826614951285958</c:v>
                </c:pt>
                <c:pt idx="72">
                  <c:v>14.444122174873385</c:v>
                </c:pt>
                <c:pt idx="73">
                  <c:v>14.203730272596843</c:v>
                </c:pt>
                <c:pt idx="74">
                  <c:v>13.978637474758211</c:v>
                </c:pt>
                <c:pt idx="75">
                  <c:v>13.831023321437463</c:v>
                </c:pt>
                <c:pt idx="76">
                  <c:v>13.38909316201328</c:v>
                </c:pt>
                <c:pt idx="77">
                  <c:v>12.983528824557025</c:v>
                </c:pt>
                <c:pt idx="78">
                  <c:v>12.151095857679692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B-4A24-83CC-57D1B7FDA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21451248"/>
        <c:axId val="521444688"/>
      </c:barChart>
      <c:catAx>
        <c:axId val="521451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444688"/>
        <c:crosses val="autoZero"/>
        <c:auto val="1"/>
        <c:lblAlgn val="ctr"/>
        <c:lblOffset val="100"/>
        <c:noMultiLvlLbl val="0"/>
      </c:catAx>
      <c:valAx>
        <c:axId val="5214446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45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97207412664806E-2"/>
          <c:y val="5.4371347350788211E-2"/>
          <c:w val="0.86876756401739108"/>
          <c:h val="0.8556773494493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Chart!$N$9:$N$11</c:f>
              <c:strCache>
                <c:ptCount val="3"/>
                <c:pt idx="0">
                  <c:v>Females</c:v>
                </c:pt>
                <c:pt idx="1">
                  <c:v>Males</c:v>
                </c:pt>
                <c:pt idx="2">
                  <c:v>Persons</c:v>
                </c:pt>
              </c:strCache>
            </c:strRef>
          </c:cat>
          <c:val>
            <c:numRef>
              <c:f>Chart!$O$9:$O$11</c:f>
              <c:numCache>
                <c:formatCode>General</c:formatCode>
                <c:ptCount val="3"/>
                <c:pt idx="0">
                  <c:v>20.616113744075829</c:v>
                </c:pt>
                <c:pt idx="1">
                  <c:v>38.161838161838162</c:v>
                </c:pt>
                <c:pt idx="2">
                  <c:v>30.135501355013549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E01-BAA7-308EA57B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097560"/>
        <c:axId val="522098872"/>
      </c:barChart>
      <c:catAx>
        <c:axId val="52209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98872"/>
        <c:crosses val="autoZero"/>
        <c:auto val="1"/>
        <c:lblAlgn val="ctr"/>
        <c:lblOffset val="100"/>
        <c:noMultiLvlLbl val="0"/>
      </c:catAx>
      <c:valAx>
        <c:axId val="522098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9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Chart!$V$5:$V$84</c:f>
              <c:strCache>
                <c:ptCount val="80"/>
                <c:pt idx="0">
                  <c:v>Hume</c:v>
                </c:pt>
                <c:pt idx="1">
                  <c:v>Melton</c:v>
                </c:pt>
                <c:pt idx="2">
                  <c:v>Yarriambiack</c:v>
                </c:pt>
                <c:pt idx="3">
                  <c:v>Whittlesea</c:v>
                </c:pt>
                <c:pt idx="4">
                  <c:v>Casey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Golden Plains</c:v>
                </c:pt>
                <c:pt idx="8">
                  <c:v>Hindmarsh</c:v>
                </c:pt>
                <c:pt idx="9">
                  <c:v>Pyrenees</c:v>
                </c:pt>
                <c:pt idx="10">
                  <c:v>Wyndham</c:v>
                </c:pt>
                <c:pt idx="11">
                  <c:v>Buloke</c:v>
                </c:pt>
                <c:pt idx="12">
                  <c:v>Mitchell</c:v>
                </c:pt>
                <c:pt idx="13">
                  <c:v>Horsham</c:v>
                </c:pt>
                <c:pt idx="14">
                  <c:v>Loddon</c:v>
                </c:pt>
                <c:pt idx="15">
                  <c:v>Moorabool</c:v>
                </c:pt>
                <c:pt idx="16">
                  <c:v>West Wimmera</c:v>
                </c:pt>
                <c:pt idx="17">
                  <c:v>Cardinia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Greater Shepparton</c:v>
                </c:pt>
                <c:pt idx="21">
                  <c:v>Knox</c:v>
                </c:pt>
                <c:pt idx="22">
                  <c:v>Maroondah</c:v>
                </c:pt>
                <c:pt idx="23">
                  <c:v>Moonee Valley</c:v>
                </c:pt>
                <c:pt idx="24">
                  <c:v>Swan Hill</c:v>
                </c:pt>
                <c:pt idx="25">
                  <c:v>Mildura</c:v>
                </c:pt>
                <c:pt idx="26">
                  <c:v>Frankston</c:v>
                </c:pt>
                <c:pt idx="27">
                  <c:v>Moyne</c:v>
                </c:pt>
                <c:pt idx="28">
                  <c:v>Moira</c:v>
                </c:pt>
                <c:pt idx="29">
                  <c:v>Yarra Ranges</c:v>
                </c:pt>
                <c:pt idx="30">
                  <c:v>Total</c:v>
                </c:pt>
                <c:pt idx="31">
                  <c:v>Banyule</c:v>
                </c:pt>
                <c:pt idx="32">
                  <c:v>Kingston</c:v>
                </c:pt>
                <c:pt idx="33">
                  <c:v>Gannawarra</c:v>
                </c:pt>
                <c:pt idx="34">
                  <c:v>Monash</c:v>
                </c:pt>
                <c:pt idx="35">
                  <c:v>Ballarat</c:v>
                </c:pt>
                <c:pt idx="36">
                  <c:v>Manningham</c:v>
                </c:pt>
                <c:pt idx="37">
                  <c:v>Greater Bendigo</c:v>
                </c:pt>
                <c:pt idx="38">
                  <c:v>Mansfield</c:v>
                </c:pt>
                <c:pt idx="39">
                  <c:v>Moreland</c:v>
                </c:pt>
                <c:pt idx="40">
                  <c:v>East Gippsland</c:v>
                </c:pt>
                <c:pt idx="41">
                  <c:v>Hobsons Bay</c:v>
                </c:pt>
                <c:pt idx="42">
                  <c:v>Nillumbik</c:v>
                </c:pt>
                <c:pt idx="43">
                  <c:v>Latrobe</c:v>
                </c:pt>
                <c:pt idx="44">
                  <c:v>Wangaratta</c:v>
                </c:pt>
                <c:pt idx="45">
                  <c:v>Greater Geelong</c:v>
                </c:pt>
                <c:pt idx="46">
                  <c:v>Warrnambool</c:v>
                </c:pt>
                <c:pt idx="47">
                  <c:v>Wodonga</c:v>
                </c:pt>
                <c:pt idx="48">
                  <c:v>Towong</c:v>
                </c:pt>
                <c:pt idx="49">
                  <c:v>Benalla</c:v>
                </c:pt>
                <c:pt idx="50">
                  <c:v>Strathbogie</c:v>
                </c:pt>
                <c:pt idx="51">
                  <c:v>Campaspe</c:v>
                </c:pt>
                <c:pt idx="52">
                  <c:v>Baw Baw</c:v>
                </c:pt>
                <c:pt idx="53">
                  <c:v>Southern Grampians</c:v>
                </c:pt>
                <c:pt idx="54">
                  <c:v>Mornington Pen</c:v>
                </c:pt>
                <c:pt idx="55">
                  <c:v>Whitehorse</c:v>
                </c:pt>
                <c:pt idx="56">
                  <c:v>Ararat</c:v>
                </c:pt>
                <c:pt idx="57">
                  <c:v>Corangamite</c:v>
                </c:pt>
                <c:pt idx="58">
                  <c:v>Central Goldfields</c:v>
                </c:pt>
                <c:pt idx="59">
                  <c:v>Maribyrnong</c:v>
                </c:pt>
                <c:pt idx="60">
                  <c:v>Colac-Otway</c:v>
                </c:pt>
                <c:pt idx="61">
                  <c:v>South Gippsland</c:v>
                </c:pt>
                <c:pt idx="62">
                  <c:v>Glen Eira</c:v>
                </c:pt>
                <c:pt idx="63">
                  <c:v>Bass Coast</c:v>
                </c:pt>
                <c:pt idx="64">
                  <c:v>Stonnington</c:v>
                </c:pt>
                <c:pt idx="65">
                  <c:v>Darebin</c:v>
                </c:pt>
                <c:pt idx="66">
                  <c:v>Boroondara</c:v>
                </c:pt>
                <c:pt idx="67">
                  <c:v>Surf Coast</c:v>
                </c:pt>
                <c:pt idx="68">
                  <c:v>Bayside</c:v>
                </c:pt>
                <c:pt idx="69">
                  <c:v>Wellington</c:v>
                </c:pt>
                <c:pt idx="70">
                  <c:v>Indigo</c:v>
                </c:pt>
                <c:pt idx="71">
                  <c:v>Macedon Ranges</c:v>
                </c:pt>
                <c:pt idx="72">
                  <c:v>Melbourne</c:v>
                </c:pt>
                <c:pt idx="73">
                  <c:v>Glenelg</c:v>
                </c:pt>
                <c:pt idx="74">
                  <c:v>Yarra</c:v>
                </c:pt>
                <c:pt idx="75">
                  <c:v>Alpine</c:v>
                </c:pt>
                <c:pt idx="76">
                  <c:v>Hepburn</c:v>
                </c:pt>
                <c:pt idx="77">
                  <c:v>Queenscliffe (B)</c:v>
                </c:pt>
                <c:pt idx="78">
                  <c:v>Port Phillip</c:v>
                </c:pt>
                <c:pt idx="79">
                  <c:v>Mount Alexander</c:v>
                </c:pt>
              </c:strCache>
            </c:strRef>
          </c:cat>
          <c:val>
            <c:numRef>
              <c:f>Chart!$W$5:$W$84</c:f>
              <c:numCache>
                <c:formatCode>0.0</c:formatCode>
                <c:ptCount val="80"/>
                <c:pt idx="0">
                  <c:v>24.514465307438151</c:v>
                </c:pt>
                <c:pt idx="1">
                  <c:v>26.319412574575495</c:v>
                </c:pt>
                <c:pt idx="2">
                  <c:v>26.88356164383562</c:v>
                </c:pt>
                <c:pt idx="3">
                  <c:v>27.239963121280695</c:v>
                </c:pt>
                <c:pt idx="4">
                  <c:v>27.272291006814477</c:v>
                </c:pt>
                <c:pt idx="5">
                  <c:v>27.941377893439256</c:v>
                </c:pt>
                <c:pt idx="6">
                  <c:v>27.986651835372641</c:v>
                </c:pt>
                <c:pt idx="7">
                  <c:v>28.903162055335969</c:v>
                </c:pt>
                <c:pt idx="8">
                  <c:v>29.141716566866265</c:v>
                </c:pt>
                <c:pt idx="9">
                  <c:v>29.359430604982208</c:v>
                </c:pt>
                <c:pt idx="10">
                  <c:v>29.676004527447652</c:v>
                </c:pt>
                <c:pt idx="11">
                  <c:v>29.75206611570248</c:v>
                </c:pt>
                <c:pt idx="12">
                  <c:v>30.03603013429414</c:v>
                </c:pt>
                <c:pt idx="13">
                  <c:v>30.087306917394223</c:v>
                </c:pt>
                <c:pt idx="14">
                  <c:v>30.091984231274637</c:v>
                </c:pt>
                <c:pt idx="15">
                  <c:v>31.133540372670808</c:v>
                </c:pt>
                <c:pt idx="16">
                  <c:v>31.294964028776977</c:v>
                </c:pt>
                <c:pt idx="17">
                  <c:v>31.578947368421051</c:v>
                </c:pt>
                <c:pt idx="18">
                  <c:v>31.652289316522893</c:v>
                </c:pt>
                <c:pt idx="19">
                  <c:v>31.707317073170731</c:v>
                </c:pt>
                <c:pt idx="20">
                  <c:v>31.859464627151052</c:v>
                </c:pt>
                <c:pt idx="21">
                  <c:v>31.952428146679878</c:v>
                </c:pt>
                <c:pt idx="22">
                  <c:v>32.01129335842969</c:v>
                </c:pt>
                <c:pt idx="23">
                  <c:v>32.055163134880594</c:v>
                </c:pt>
                <c:pt idx="24">
                  <c:v>32.128777923784497</c:v>
                </c:pt>
                <c:pt idx="25">
                  <c:v>32.142857142857146</c:v>
                </c:pt>
                <c:pt idx="26">
                  <c:v>32.189037647328064</c:v>
                </c:pt>
                <c:pt idx="27">
                  <c:v>32.251908396946568</c:v>
                </c:pt>
                <c:pt idx="28">
                  <c:v>32.32368896925859</c:v>
                </c:pt>
                <c:pt idx="29">
                  <c:v>32.629747314268421</c:v>
                </c:pt>
                <c:pt idx="30">
                  <c:v>32.968206184182549</c:v>
                </c:pt>
                <c:pt idx="31">
                  <c:v>32.97613787008396</c:v>
                </c:pt>
                <c:pt idx="32">
                  <c:v>33.23093127358905</c:v>
                </c:pt>
                <c:pt idx="33">
                  <c:v>33.260869565217391</c:v>
                </c:pt>
                <c:pt idx="34">
                  <c:v>33.328193662786212</c:v>
                </c:pt>
                <c:pt idx="35">
                  <c:v>33.333333333333329</c:v>
                </c:pt>
                <c:pt idx="36">
                  <c:v>33.405056481979564</c:v>
                </c:pt>
                <c:pt idx="37">
                  <c:v>33.449730830787139</c:v>
                </c:pt>
                <c:pt idx="38">
                  <c:v>33.457595526561043</c:v>
                </c:pt>
                <c:pt idx="39">
                  <c:v>33.46534653465347</c:v>
                </c:pt>
                <c:pt idx="40">
                  <c:v>33.607762422816819</c:v>
                </c:pt>
                <c:pt idx="41">
                  <c:v>33.690412426352438</c:v>
                </c:pt>
                <c:pt idx="42">
                  <c:v>33.720030935808197</c:v>
                </c:pt>
                <c:pt idx="43">
                  <c:v>33.978426395939088</c:v>
                </c:pt>
                <c:pt idx="44">
                  <c:v>34.0472027972028</c:v>
                </c:pt>
                <c:pt idx="45">
                  <c:v>34.085792515972017</c:v>
                </c:pt>
                <c:pt idx="46">
                  <c:v>34.126258005489483</c:v>
                </c:pt>
                <c:pt idx="47">
                  <c:v>34.146341463414636</c:v>
                </c:pt>
                <c:pt idx="48">
                  <c:v>34.217506631299734</c:v>
                </c:pt>
                <c:pt idx="49">
                  <c:v>34.311926605504588</c:v>
                </c:pt>
                <c:pt idx="50">
                  <c:v>34.312796208530806</c:v>
                </c:pt>
                <c:pt idx="51">
                  <c:v>34.323320958488019</c:v>
                </c:pt>
                <c:pt idx="52">
                  <c:v>34.33748584371461</c:v>
                </c:pt>
                <c:pt idx="53">
                  <c:v>34.371029224904703</c:v>
                </c:pt>
                <c:pt idx="54">
                  <c:v>34.414831981460026</c:v>
                </c:pt>
                <c:pt idx="55">
                  <c:v>34.828075150655799</c:v>
                </c:pt>
                <c:pt idx="56">
                  <c:v>34.866828087167065</c:v>
                </c:pt>
                <c:pt idx="57">
                  <c:v>34.965831435079728</c:v>
                </c:pt>
                <c:pt idx="58">
                  <c:v>34.978229317851962</c:v>
                </c:pt>
                <c:pt idx="59">
                  <c:v>35.13040093421565</c:v>
                </c:pt>
                <c:pt idx="60">
                  <c:v>35.136582753079807</c:v>
                </c:pt>
                <c:pt idx="61">
                  <c:v>35.206820334701611</c:v>
                </c:pt>
                <c:pt idx="62">
                  <c:v>35.297322540473225</c:v>
                </c:pt>
                <c:pt idx="63">
                  <c:v>35.98326359832636</c:v>
                </c:pt>
                <c:pt idx="64">
                  <c:v>36.011876257063506</c:v>
                </c:pt>
                <c:pt idx="65">
                  <c:v>36.371914204775393</c:v>
                </c:pt>
                <c:pt idx="66">
                  <c:v>36.398059401254287</c:v>
                </c:pt>
                <c:pt idx="67">
                  <c:v>36.49179570140975</c:v>
                </c:pt>
                <c:pt idx="68">
                  <c:v>36.546469389563214</c:v>
                </c:pt>
                <c:pt idx="69">
                  <c:v>36.605981794538359</c:v>
                </c:pt>
                <c:pt idx="70">
                  <c:v>36.696658097686374</c:v>
                </c:pt>
                <c:pt idx="71">
                  <c:v>37.253254934901307</c:v>
                </c:pt>
                <c:pt idx="72">
                  <c:v>37.364236927555709</c:v>
                </c:pt>
                <c:pt idx="73">
                  <c:v>37.419814682822519</c:v>
                </c:pt>
                <c:pt idx="74">
                  <c:v>37.692307692307693</c:v>
                </c:pt>
                <c:pt idx="75">
                  <c:v>37.982195845697333</c:v>
                </c:pt>
                <c:pt idx="76">
                  <c:v>38.159371492704821</c:v>
                </c:pt>
                <c:pt idx="77">
                  <c:v>38.176638176638178</c:v>
                </c:pt>
                <c:pt idx="78">
                  <c:v>38.294195384771776</c:v>
                </c:pt>
                <c:pt idx="79">
                  <c:v>39.877613462519122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F-4C9F-9799-2998A54F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913171008"/>
        <c:axId val="913173304"/>
      </c:barChart>
      <c:catAx>
        <c:axId val="91317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173304"/>
        <c:crosses val="autoZero"/>
        <c:auto val="1"/>
        <c:lblAlgn val="ctr"/>
        <c:lblOffset val="100"/>
        <c:noMultiLvlLbl val="0"/>
      </c:catAx>
      <c:valAx>
        <c:axId val="9131733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1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4" fmlaRange="$V$2:$V$4" sel="2" val="0"/>
</file>

<file path=xl/ctrlProps/ctrlProp2.xml><?xml version="1.0" encoding="utf-8"?>
<formControlPr xmlns="http://schemas.microsoft.com/office/spreadsheetml/2009/9/main" objectType="Drop" dropLines="45" dropStyle="combo" dx="39" fmlaLink="$P$4" fmlaRange="$B$9:$B$88" sel="72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</xdr:row>
          <xdr:rowOff>133350</xdr:rowOff>
        </xdr:from>
        <xdr:to>
          <xdr:col>4</xdr:col>
          <xdr:colOff>390525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</xdr:row>
      <xdr:rowOff>309562</xdr:rowOff>
    </xdr:from>
    <xdr:to>
      <xdr:col>11</xdr:col>
      <xdr:colOff>38100</xdr:colOff>
      <xdr:row>90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</xdr:row>
          <xdr:rowOff>133350</xdr:rowOff>
        </xdr:from>
        <xdr:to>
          <xdr:col>19</xdr:col>
          <xdr:colOff>0</xdr:colOff>
          <xdr:row>4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66674</xdr:colOff>
      <xdr:row>4</xdr:row>
      <xdr:rowOff>19051</xdr:rowOff>
    </xdr:from>
    <xdr:to>
      <xdr:col>19</xdr:col>
      <xdr:colOff>380999</xdr:colOff>
      <xdr:row>20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9531</xdr:colOff>
      <xdr:row>1</xdr:row>
      <xdr:rowOff>23813</xdr:rowOff>
    </xdr:from>
    <xdr:to>
      <xdr:col>26</xdr:col>
      <xdr:colOff>642938</xdr:colOff>
      <xdr:row>83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3D2EA3-88ED-8087-50AC-2EAE00D71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H95"/>
  <sheetViews>
    <sheetView showGridLines="0" showRowColHeaders="0" tabSelected="1" zoomScaleNormal="100" workbookViewId="0">
      <selection sqref="A1:T1"/>
    </sheetView>
  </sheetViews>
  <sheetFormatPr defaultColWidth="15.73046875" defaultRowHeight="13.35" customHeight="1" x14ac:dyDescent="0.4"/>
  <cols>
    <col min="1" max="1" width="3.3984375" style="35" customWidth="1"/>
    <col min="2" max="2" width="15.3984375" style="33" customWidth="1"/>
    <col min="3" max="4" width="6.73046875" style="34" customWidth="1"/>
    <col min="5" max="5" width="6.73046875" style="35" customWidth="1"/>
    <col min="6" max="6" width="3" style="32" customWidth="1"/>
    <col min="7" max="9" width="5.59765625" style="32" customWidth="1"/>
    <col min="10" max="10" width="10.1328125" style="32" customWidth="1"/>
    <col min="11" max="20" width="5.59765625" style="32" customWidth="1"/>
    <col min="21" max="34" width="9.3984375" style="32" customWidth="1"/>
    <col min="35" max="16384" width="15.73046875" style="35"/>
  </cols>
  <sheetData>
    <row r="1" spans="1:34" s="14" customFormat="1" ht="23.25" x14ac:dyDescent="0.7">
      <c r="A1" s="47" t="s">
        <v>117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 t="s">
        <v>122</v>
      </c>
      <c r="V1" s="48"/>
      <c r="W1" s="48"/>
      <c r="X1" s="48"/>
      <c r="Y1" s="48"/>
      <c r="Z1" s="48"/>
      <c r="AA1" s="48"/>
      <c r="AB1" s="32"/>
      <c r="AC1" s="32"/>
      <c r="AD1" s="32"/>
      <c r="AE1" s="32"/>
      <c r="AF1" s="32"/>
      <c r="AG1" s="32"/>
      <c r="AH1" s="32"/>
    </row>
    <row r="2" spans="1:34" ht="13.35" customHeight="1" x14ac:dyDescent="0.4">
      <c r="A2" s="49"/>
      <c r="B2" s="50" t="s">
        <v>118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2" t="s">
        <v>29</v>
      </c>
      <c r="W2" s="51"/>
      <c r="X2" s="51"/>
      <c r="Y2" s="51"/>
      <c r="Z2" s="51"/>
      <c r="AA2" s="51"/>
    </row>
    <row r="3" spans="1:34" ht="13.35" customHeight="1" x14ac:dyDescent="0.4">
      <c r="A3" s="49"/>
      <c r="B3" s="53"/>
      <c r="C3" s="54"/>
      <c r="D3" s="54"/>
      <c r="E3" s="55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6"/>
      <c r="V3" s="57" t="s">
        <v>28</v>
      </c>
      <c r="W3" s="56"/>
      <c r="X3" s="56"/>
      <c r="Y3" s="56"/>
      <c r="Z3" s="56"/>
      <c r="AA3" s="56"/>
    </row>
    <row r="4" spans="1:34" ht="13.35" customHeight="1" x14ac:dyDescent="0.45">
      <c r="A4" s="58"/>
      <c r="B4" s="55" t="s">
        <v>113</v>
      </c>
      <c r="C4" s="54"/>
      <c r="D4" s="59">
        <v>2</v>
      </c>
      <c r="E4" s="55"/>
      <c r="F4" s="51"/>
      <c r="G4" s="51"/>
      <c r="H4" s="51"/>
      <c r="I4" s="51"/>
      <c r="J4" s="55"/>
      <c r="K4" s="55"/>
      <c r="L4" s="55" t="s">
        <v>114</v>
      </c>
      <c r="M4" s="51"/>
      <c r="N4" s="51"/>
      <c r="O4" s="51"/>
      <c r="P4" s="60">
        <v>72</v>
      </c>
      <c r="Q4" s="51"/>
      <c r="R4" s="55"/>
      <c r="S4" s="51"/>
      <c r="T4" s="51"/>
      <c r="U4" s="56"/>
      <c r="V4" s="57" t="s">
        <v>30</v>
      </c>
      <c r="W4" s="56"/>
      <c r="X4" s="56"/>
      <c r="Y4" s="56"/>
      <c r="Z4" s="56"/>
      <c r="AA4" s="56"/>
    </row>
    <row r="5" spans="1:34" ht="17.649999999999999" customHeight="1" x14ac:dyDescent="0.4">
      <c r="A5" s="58"/>
      <c r="B5" s="61" t="str" cm="1">
        <f t="array" ref="B5">CONCATENATE("Per cent of employed ",INDEX(V2:V4,D4)," who are owner-managers")</f>
        <v>Per cent of employed Males who are owner-managers</v>
      </c>
      <c r="C5" s="61"/>
      <c r="D5" s="61"/>
      <c r="E5" s="61"/>
      <c r="F5" s="61"/>
      <c r="G5" s="61"/>
      <c r="H5" s="61"/>
      <c r="I5" s="61"/>
      <c r="J5" s="61"/>
      <c r="K5" s="61"/>
      <c r="L5" s="51"/>
      <c r="M5" s="51"/>
      <c r="N5" s="51"/>
      <c r="O5" s="51"/>
      <c r="P5" s="51"/>
      <c r="Q5" s="51"/>
      <c r="R5" s="51"/>
      <c r="S5" s="51"/>
      <c r="T5" s="51"/>
      <c r="U5" s="51"/>
      <c r="V5" s="62" t="s">
        <v>45</v>
      </c>
      <c r="W5" s="62">
        <v>24.514465307438151</v>
      </c>
      <c r="X5" s="51"/>
      <c r="Y5" s="51"/>
      <c r="Z5" s="51"/>
      <c r="AA5" s="51"/>
    </row>
    <row r="6" spans="1:34" ht="13.35" customHeight="1" x14ac:dyDescent="0.4">
      <c r="A6" s="58"/>
      <c r="B6" s="55"/>
      <c r="C6" s="54"/>
      <c r="D6" s="54"/>
      <c r="E6" s="55"/>
      <c r="F6" s="51"/>
      <c r="G6" s="51"/>
      <c r="H6" s="51"/>
      <c r="I6" s="55"/>
      <c r="J6" s="51"/>
      <c r="K6" s="51"/>
      <c r="L6" s="55"/>
      <c r="M6" s="51"/>
      <c r="N6" s="51"/>
      <c r="O6" s="51"/>
      <c r="P6" s="51"/>
      <c r="Q6" s="51"/>
      <c r="R6" s="51"/>
      <c r="S6" s="51"/>
      <c r="T6" s="51"/>
      <c r="U6" s="51"/>
      <c r="V6" s="62" t="s">
        <v>53</v>
      </c>
      <c r="W6" s="62">
        <v>26.319412574575495</v>
      </c>
      <c r="X6" s="51"/>
      <c r="Y6" s="51"/>
      <c r="Z6" s="51"/>
      <c r="AA6" s="51"/>
    </row>
    <row r="7" spans="1:34" ht="24.75" customHeight="1" x14ac:dyDescent="0.4">
      <c r="A7" s="63"/>
      <c r="B7" s="64"/>
      <c r="C7" s="65" t="s">
        <v>109</v>
      </c>
      <c r="D7" s="65"/>
      <c r="E7" s="65"/>
      <c r="F7" s="66"/>
      <c r="G7" s="66"/>
      <c r="H7" s="66"/>
      <c r="I7" s="66"/>
      <c r="J7" s="66"/>
      <c r="K7" s="66"/>
      <c r="L7" s="66"/>
      <c r="M7" s="66"/>
      <c r="N7" s="66"/>
      <c r="O7" s="63"/>
      <c r="P7" s="63"/>
      <c r="Q7" s="51"/>
      <c r="R7" s="51"/>
      <c r="S7" s="51"/>
      <c r="T7" s="51"/>
      <c r="U7" s="51"/>
      <c r="V7" s="62" t="s">
        <v>107</v>
      </c>
      <c r="W7" s="62">
        <v>26.88356164383562</v>
      </c>
      <c r="X7" s="51"/>
      <c r="Y7" s="51"/>
      <c r="Z7" s="51"/>
      <c r="AA7" s="51"/>
    </row>
    <row r="8" spans="1:34" s="36" customFormat="1" ht="12.4" customHeight="1" x14ac:dyDescent="0.4">
      <c r="A8" s="63"/>
      <c r="B8" s="67"/>
      <c r="C8" s="68" t="s">
        <v>29</v>
      </c>
      <c r="D8" s="68" t="s">
        <v>28</v>
      </c>
      <c r="E8" s="68" t="s">
        <v>30</v>
      </c>
      <c r="F8" s="67"/>
      <c r="G8" s="67" t="s">
        <v>110</v>
      </c>
      <c r="H8" s="67" t="s">
        <v>111</v>
      </c>
      <c r="I8" s="67" t="s">
        <v>112</v>
      </c>
      <c r="J8" s="67"/>
      <c r="K8" s="67"/>
      <c r="L8" s="66"/>
      <c r="M8" s="66"/>
      <c r="N8" s="66"/>
      <c r="O8" s="63"/>
      <c r="P8" s="63"/>
      <c r="Q8" s="51"/>
      <c r="R8" s="51"/>
      <c r="S8" s="51"/>
      <c r="T8" s="51"/>
      <c r="U8" s="69"/>
      <c r="V8" s="62" t="s">
        <v>61</v>
      </c>
      <c r="W8" s="62">
        <v>27.239963121280695</v>
      </c>
      <c r="X8" s="51"/>
      <c r="Y8" s="51"/>
      <c r="Z8" s="51"/>
      <c r="AA8" s="51"/>
      <c r="AB8" s="32"/>
      <c r="AC8" s="32"/>
      <c r="AD8" s="32"/>
      <c r="AE8" s="32"/>
      <c r="AF8" s="32"/>
      <c r="AG8" s="32"/>
      <c r="AH8" s="32"/>
    </row>
    <row r="9" spans="1:34" ht="12.4" customHeight="1" x14ac:dyDescent="0.4">
      <c r="A9" s="70">
        <v>1</v>
      </c>
      <c r="B9" s="71" t="s">
        <v>71</v>
      </c>
      <c r="C9" s="72">
        <v>16.803413193304888</v>
      </c>
      <c r="D9" s="72">
        <v>26.372239747634069</v>
      </c>
      <c r="E9" s="72">
        <v>21.682483512948366</v>
      </c>
      <c r="F9" s="66"/>
      <c r="G9" s="73">
        <f t="shared" ref="G9:G40" si="0">VLOOKUP(A9,$A$9:$E$87,2+$D$4)</f>
        <v>26.372239747634069</v>
      </c>
      <c r="H9" s="73">
        <f>G9+0.0001*A9</f>
        <v>26.372339747634069</v>
      </c>
      <c r="I9" s="73">
        <f>RANK(H9,H$9:H$87)</f>
        <v>22</v>
      </c>
      <c r="J9" s="74" t="str">
        <f>VLOOKUP(MATCH(A9,I$9:I$87,0),$A$9:$E$87,2)</f>
        <v>West Wimmera</v>
      </c>
      <c r="K9" s="73">
        <f t="shared" ref="K9:K40" si="1">VLOOKUP(MATCH(A9,I$9:I$87,0),$A$9:$E$87,2+$D$4)</f>
        <v>38.161838161838162</v>
      </c>
      <c r="L9" s="66"/>
      <c r="M9" s="75">
        <v>1</v>
      </c>
      <c r="N9" s="76" t="s">
        <v>29</v>
      </c>
      <c r="O9" s="77">
        <f>VLOOKUP($P$4,$A$9:$E$87,2+M9)</f>
        <v>20.616113744075829</v>
      </c>
      <c r="P9" s="63"/>
      <c r="Q9" s="51"/>
      <c r="R9" s="51"/>
      <c r="S9" s="51"/>
      <c r="T9" s="51"/>
      <c r="U9" s="51"/>
      <c r="V9" s="62" t="s">
        <v>36</v>
      </c>
      <c r="W9" s="62">
        <v>27.272291006814477</v>
      </c>
      <c r="X9" s="51"/>
      <c r="Y9" s="51"/>
      <c r="Z9" s="51"/>
      <c r="AA9" s="51"/>
    </row>
    <row r="10" spans="1:34" ht="12.4" customHeight="1" x14ac:dyDescent="0.4">
      <c r="A10" s="78">
        <v>2</v>
      </c>
      <c r="B10" s="71" t="s">
        <v>65</v>
      </c>
      <c r="C10" s="72">
        <v>12.025052192066806</v>
      </c>
      <c r="D10" s="72">
        <v>21.400159108989659</v>
      </c>
      <c r="E10" s="72">
        <v>16.826237522917094</v>
      </c>
      <c r="F10" s="66"/>
      <c r="G10" s="73">
        <f t="shared" si="0"/>
        <v>21.400159108989659</v>
      </c>
      <c r="H10" s="73">
        <f t="shared" ref="H10:H73" si="2">G10+0.0001*A10</f>
        <v>21.400359108989658</v>
      </c>
      <c r="I10" s="73">
        <f t="shared" ref="I10:I73" si="3">RANK(H10,H$9:H$87)</f>
        <v>40</v>
      </c>
      <c r="J10" s="74" t="str">
        <f t="shared" ref="J10:J73" si="4">VLOOKUP(MATCH(A10,I$9:I$87,0),$A$9:$E$87,2)</f>
        <v>Queenscliffe (B)</v>
      </c>
      <c r="K10" s="73">
        <f t="shared" si="1"/>
        <v>35</v>
      </c>
      <c r="L10" s="66"/>
      <c r="M10" s="75">
        <v>2</v>
      </c>
      <c r="N10" s="76" t="s">
        <v>28</v>
      </c>
      <c r="O10" s="77">
        <f>VLOOKUP($P$4,$A$9:$E$87,2+M10)</f>
        <v>38.161838161838162</v>
      </c>
      <c r="P10" s="63"/>
      <c r="Q10" s="51"/>
      <c r="R10" s="51"/>
      <c r="S10" s="51"/>
      <c r="T10" s="51"/>
      <c r="U10" s="51"/>
      <c r="V10" s="62" t="s">
        <v>41</v>
      </c>
      <c r="W10" s="62">
        <v>27.941377893439256</v>
      </c>
      <c r="X10" s="51"/>
      <c r="Y10" s="51"/>
      <c r="Z10" s="51"/>
      <c r="AA10" s="51"/>
    </row>
    <row r="11" spans="1:34" ht="12.4" customHeight="1" x14ac:dyDescent="0.4">
      <c r="A11" s="78">
        <v>3</v>
      </c>
      <c r="B11" s="71" t="s">
        <v>31</v>
      </c>
      <c r="C11" s="72">
        <v>8.3804393186387944</v>
      </c>
      <c r="D11" s="72">
        <v>16.731045974399759</v>
      </c>
      <c r="E11" s="72">
        <v>12.559461764427176</v>
      </c>
      <c r="F11" s="66"/>
      <c r="G11" s="73">
        <f t="shared" si="0"/>
        <v>16.731045974399759</v>
      </c>
      <c r="H11" s="73">
        <f t="shared" si="2"/>
        <v>16.731345974399758</v>
      </c>
      <c r="I11" s="73">
        <f t="shared" si="3"/>
        <v>62</v>
      </c>
      <c r="J11" s="74" t="str">
        <f t="shared" si="4"/>
        <v>Towong</v>
      </c>
      <c r="K11" s="73">
        <f t="shared" si="1"/>
        <v>33.333333333333329</v>
      </c>
      <c r="L11" s="66"/>
      <c r="M11" s="75">
        <v>3</v>
      </c>
      <c r="N11" s="76" t="s">
        <v>30</v>
      </c>
      <c r="O11" s="77">
        <f>VLOOKUP($P$4,$A$9:$E$87,2+M11)</f>
        <v>30.135501355013549</v>
      </c>
      <c r="P11" s="63"/>
      <c r="Q11" s="51"/>
      <c r="R11" s="51"/>
      <c r="S11" s="51"/>
      <c r="T11" s="51"/>
      <c r="U11" s="51"/>
      <c r="V11" s="62" t="s">
        <v>35</v>
      </c>
      <c r="W11" s="62">
        <v>27.986651835372641</v>
      </c>
      <c r="X11" s="51"/>
      <c r="Y11" s="51"/>
      <c r="Z11" s="51"/>
      <c r="AA11" s="51"/>
    </row>
    <row r="12" spans="1:34" ht="12.4" customHeight="1" x14ac:dyDescent="0.4">
      <c r="A12" s="70">
        <v>4</v>
      </c>
      <c r="B12" s="71" t="s">
        <v>32</v>
      </c>
      <c r="C12" s="72">
        <v>9.4843198932418264</v>
      </c>
      <c r="D12" s="72">
        <v>18.844541077807115</v>
      </c>
      <c r="E12" s="72">
        <v>14.217503298360242</v>
      </c>
      <c r="F12" s="66"/>
      <c r="G12" s="73">
        <f t="shared" si="0"/>
        <v>18.844541077807115</v>
      </c>
      <c r="H12" s="73">
        <f t="shared" si="2"/>
        <v>18.844941077807114</v>
      </c>
      <c r="I12" s="73">
        <f t="shared" si="3"/>
        <v>48</v>
      </c>
      <c r="J12" s="74" t="str">
        <f t="shared" si="4"/>
        <v>Loddon</v>
      </c>
      <c r="K12" s="73">
        <f t="shared" si="1"/>
        <v>33.229231730168642</v>
      </c>
      <c r="L12" s="66"/>
      <c r="M12" s="66"/>
      <c r="N12" s="66"/>
      <c r="O12" s="63"/>
      <c r="P12" s="63"/>
      <c r="Q12" s="51"/>
      <c r="R12" s="51"/>
      <c r="S12" s="51"/>
      <c r="T12" s="51"/>
      <c r="U12" s="51"/>
      <c r="V12" s="62" t="s">
        <v>83</v>
      </c>
      <c r="W12" s="62">
        <v>28.903162055335969</v>
      </c>
      <c r="X12" s="51"/>
      <c r="Y12" s="51"/>
      <c r="Z12" s="51"/>
      <c r="AA12" s="51"/>
    </row>
    <row r="13" spans="1:34" ht="12.4" customHeight="1" x14ac:dyDescent="0.4">
      <c r="A13" s="78">
        <v>5</v>
      </c>
      <c r="B13" s="71" t="s">
        <v>72</v>
      </c>
      <c r="C13" s="72">
        <v>16.036797613127799</v>
      </c>
      <c r="D13" s="72">
        <v>28.204497972225635</v>
      </c>
      <c r="E13" s="72">
        <v>22.155614609727458</v>
      </c>
      <c r="F13" s="66"/>
      <c r="G13" s="73">
        <f t="shared" si="0"/>
        <v>28.204497972225635</v>
      </c>
      <c r="H13" s="73">
        <f t="shared" si="2"/>
        <v>28.204997972225634</v>
      </c>
      <c r="I13" s="73">
        <f t="shared" si="3"/>
        <v>14</v>
      </c>
      <c r="J13" s="74" t="str">
        <f t="shared" si="4"/>
        <v>Moyne</v>
      </c>
      <c r="K13" s="73">
        <f t="shared" si="1"/>
        <v>32.658693652253909</v>
      </c>
      <c r="L13" s="66"/>
      <c r="M13" s="66"/>
      <c r="N13" s="66"/>
      <c r="O13" s="63"/>
      <c r="P13" s="63"/>
      <c r="Q13" s="51"/>
      <c r="R13" s="51"/>
      <c r="S13" s="51"/>
      <c r="T13" s="51"/>
      <c r="U13" s="51"/>
      <c r="V13" s="62" t="s">
        <v>85</v>
      </c>
      <c r="W13" s="62">
        <v>29.141716566866265</v>
      </c>
      <c r="X13" s="51"/>
      <c r="Y13" s="51"/>
      <c r="Z13" s="51"/>
      <c r="AA13" s="51"/>
    </row>
    <row r="14" spans="1:34" ht="12.4" customHeight="1" x14ac:dyDescent="0.4">
      <c r="A14" s="78">
        <v>6</v>
      </c>
      <c r="B14" s="71" t="s">
        <v>73</v>
      </c>
      <c r="C14" s="72">
        <v>11.766532132877987</v>
      </c>
      <c r="D14" s="72">
        <v>21.597258437011099</v>
      </c>
      <c r="E14" s="72">
        <v>16.782605390200327</v>
      </c>
      <c r="F14" s="66"/>
      <c r="G14" s="73">
        <f t="shared" si="0"/>
        <v>21.597258437011099</v>
      </c>
      <c r="H14" s="73">
        <f t="shared" si="2"/>
        <v>21.597858437011098</v>
      </c>
      <c r="I14" s="73">
        <f t="shared" si="3"/>
        <v>39</v>
      </c>
      <c r="J14" s="74" t="str">
        <f t="shared" si="4"/>
        <v>Mansfield</v>
      </c>
      <c r="K14" s="73">
        <f t="shared" si="1"/>
        <v>31.564986737400531</v>
      </c>
      <c r="L14" s="66"/>
      <c r="M14" s="66"/>
      <c r="N14" s="66"/>
      <c r="O14" s="63"/>
      <c r="P14" s="63"/>
      <c r="Q14" s="51"/>
      <c r="R14" s="51"/>
      <c r="S14" s="51"/>
      <c r="T14" s="51"/>
      <c r="U14" s="51"/>
      <c r="V14" s="62" t="s">
        <v>98</v>
      </c>
      <c r="W14" s="62">
        <v>29.359430604982208</v>
      </c>
      <c r="X14" s="51"/>
      <c r="Y14" s="51"/>
      <c r="Z14" s="51"/>
      <c r="AA14" s="51"/>
    </row>
    <row r="15" spans="1:34" ht="12.4" customHeight="1" x14ac:dyDescent="0.4">
      <c r="A15" s="70">
        <v>7</v>
      </c>
      <c r="B15" s="71" t="s">
        <v>33</v>
      </c>
      <c r="C15" s="72">
        <v>16.625020151539577</v>
      </c>
      <c r="D15" s="72">
        <v>28.13371567741682</v>
      </c>
      <c r="E15" s="72">
        <v>22.45320177445344</v>
      </c>
      <c r="F15" s="66"/>
      <c r="G15" s="73">
        <f t="shared" si="0"/>
        <v>28.13371567741682</v>
      </c>
      <c r="H15" s="73">
        <f t="shared" si="2"/>
        <v>28.134415677416818</v>
      </c>
      <c r="I15" s="73">
        <f t="shared" si="3"/>
        <v>16</v>
      </c>
      <c r="J15" s="74" t="str">
        <f t="shared" si="4"/>
        <v>Yarriambiack</v>
      </c>
      <c r="K15" s="73">
        <f t="shared" si="1"/>
        <v>30.565497494631355</v>
      </c>
      <c r="L15" s="66"/>
      <c r="M15" s="66"/>
      <c r="N15" s="66"/>
      <c r="O15" s="63"/>
      <c r="P15" s="63"/>
      <c r="Q15" s="51"/>
      <c r="R15" s="51"/>
      <c r="S15" s="51"/>
      <c r="T15" s="51"/>
      <c r="U15" s="51"/>
      <c r="V15" s="62" t="s">
        <v>63</v>
      </c>
      <c r="W15" s="62">
        <v>29.676004527447652</v>
      </c>
      <c r="X15" s="51"/>
      <c r="Y15" s="51"/>
      <c r="Z15" s="51"/>
      <c r="AA15" s="51"/>
    </row>
    <row r="16" spans="1:34" ht="12.4" customHeight="1" x14ac:dyDescent="0.4">
      <c r="A16" s="78">
        <v>8</v>
      </c>
      <c r="B16" s="71" t="s">
        <v>66</v>
      </c>
      <c r="C16" s="72">
        <v>12.388208015899306</v>
      </c>
      <c r="D16" s="72">
        <v>22.904670505438261</v>
      </c>
      <c r="E16" s="72">
        <v>17.737998372660698</v>
      </c>
      <c r="F16" s="66"/>
      <c r="G16" s="73">
        <f t="shared" si="0"/>
        <v>22.904670505438261</v>
      </c>
      <c r="H16" s="73">
        <f t="shared" si="2"/>
        <v>22.905470505438263</v>
      </c>
      <c r="I16" s="73">
        <f t="shared" si="3"/>
        <v>30</v>
      </c>
      <c r="J16" s="74" t="str">
        <f t="shared" si="4"/>
        <v>Hepburn</v>
      </c>
      <c r="K16" s="73">
        <f t="shared" si="1"/>
        <v>30.349765904709447</v>
      </c>
      <c r="L16" s="66"/>
      <c r="M16" s="66"/>
      <c r="N16" s="66"/>
      <c r="O16" s="63"/>
      <c r="P16" s="63"/>
      <c r="Q16" s="51"/>
      <c r="R16" s="51"/>
      <c r="S16" s="51"/>
      <c r="T16" s="51"/>
      <c r="U16" s="51"/>
      <c r="V16" s="62" t="s">
        <v>74</v>
      </c>
      <c r="W16" s="62">
        <v>29.75206611570248</v>
      </c>
      <c r="X16" s="51"/>
      <c r="Y16" s="51"/>
      <c r="Z16" s="51"/>
      <c r="AA16" s="51"/>
    </row>
    <row r="17" spans="1:27" ht="12.4" customHeight="1" x14ac:dyDescent="0.4">
      <c r="A17" s="78">
        <v>9</v>
      </c>
      <c r="B17" s="71" t="s">
        <v>34</v>
      </c>
      <c r="C17" s="72">
        <v>14.271795109729505</v>
      </c>
      <c r="D17" s="72">
        <v>24.645223411815952</v>
      </c>
      <c r="E17" s="72">
        <v>19.489189968290574</v>
      </c>
      <c r="F17" s="66"/>
      <c r="G17" s="73">
        <f t="shared" si="0"/>
        <v>24.645223411815952</v>
      </c>
      <c r="H17" s="73">
        <f t="shared" si="2"/>
        <v>24.646123411815953</v>
      </c>
      <c r="I17" s="73">
        <f t="shared" si="3"/>
        <v>26</v>
      </c>
      <c r="J17" s="74" t="str">
        <f t="shared" si="4"/>
        <v>Buloke</v>
      </c>
      <c r="K17" s="73">
        <f t="shared" si="1"/>
        <v>30.03533568904594</v>
      </c>
      <c r="L17" s="66"/>
      <c r="M17" s="66"/>
      <c r="N17" s="66"/>
      <c r="O17" s="63"/>
      <c r="P17" s="63"/>
      <c r="Q17" s="51"/>
      <c r="R17" s="51"/>
      <c r="S17" s="51"/>
      <c r="T17" s="51"/>
      <c r="U17" s="51"/>
      <c r="V17" s="62" t="s">
        <v>90</v>
      </c>
      <c r="W17" s="62">
        <v>30.03603013429414</v>
      </c>
      <c r="X17" s="51"/>
      <c r="Y17" s="51"/>
      <c r="Z17" s="51"/>
      <c r="AA17" s="51"/>
    </row>
    <row r="18" spans="1:27" ht="12.4" customHeight="1" x14ac:dyDescent="0.4">
      <c r="A18" s="70">
        <v>10</v>
      </c>
      <c r="B18" s="71" t="s">
        <v>35</v>
      </c>
      <c r="C18" s="72">
        <v>6.6943380161770971</v>
      </c>
      <c r="D18" s="72">
        <v>14.444122174873385</v>
      </c>
      <c r="E18" s="72">
        <v>10.909532188580789</v>
      </c>
      <c r="F18" s="66"/>
      <c r="G18" s="73">
        <f t="shared" si="0"/>
        <v>14.444122174873385</v>
      </c>
      <c r="H18" s="73">
        <f t="shared" si="2"/>
        <v>14.445122174873385</v>
      </c>
      <c r="I18" s="73">
        <f t="shared" si="3"/>
        <v>73</v>
      </c>
      <c r="J18" s="74" t="str">
        <f t="shared" si="4"/>
        <v>South Gippsland</v>
      </c>
      <c r="K18" s="73">
        <f t="shared" si="1"/>
        <v>29.895104895104897</v>
      </c>
      <c r="L18" s="66"/>
      <c r="M18" s="66"/>
      <c r="N18" s="66"/>
      <c r="O18" s="63"/>
      <c r="P18" s="63"/>
      <c r="Q18" s="51"/>
      <c r="R18" s="51"/>
      <c r="S18" s="51"/>
      <c r="T18" s="51"/>
      <c r="U18" s="51"/>
      <c r="V18" s="62" t="s">
        <v>67</v>
      </c>
      <c r="W18" s="62">
        <v>30.087306917394223</v>
      </c>
      <c r="X18" s="51"/>
      <c r="Y18" s="51"/>
      <c r="Z18" s="51"/>
      <c r="AA18" s="51"/>
    </row>
    <row r="19" spans="1:27" ht="12.4" customHeight="1" x14ac:dyDescent="0.4">
      <c r="A19" s="78">
        <v>11</v>
      </c>
      <c r="B19" s="71" t="s">
        <v>74</v>
      </c>
      <c r="C19" s="72">
        <v>15.241320914479257</v>
      </c>
      <c r="D19" s="72">
        <v>30.03533568904594</v>
      </c>
      <c r="E19" s="72">
        <v>23.305084745762709</v>
      </c>
      <c r="F19" s="66"/>
      <c r="G19" s="73">
        <f t="shared" si="0"/>
        <v>30.03533568904594</v>
      </c>
      <c r="H19" s="73">
        <f t="shared" si="2"/>
        <v>30.036435689045941</v>
      </c>
      <c r="I19" s="73">
        <f t="shared" si="3"/>
        <v>9</v>
      </c>
      <c r="J19" s="74" t="str">
        <f t="shared" si="4"/>
        <v>Murrindindi</v>
      </c>
      <c r="K19" s="73">
        <f t="shared" si="1"/>
        <v>29.161947904869763</v>
      </c>
      <c r="L19" s="66"/>
      <c r="M19" s="66"/>
      <c r="N19" s="66"/>
      <c r="O19" s="63"/>
      <c r="P19" s="63"/>
      <c r="Q19" s="51"/>
      <c r="R19" s="51"/>
      <c r="S19" s="51"/>
      <c r="T19" s="51"/>
      <c r="U19" s="51"/>
      <c r="V19" s="62" t="s">
        <v>87</v>
      </c>
      <c r="W19" s="62">
        <v>30.091984231274637</v>
      </c>
      <c r="X19" s="51"/>
      <c r="Y19" s="51"/>
      <c r="Z19" s="51"/>
      <c r="AA19" s="51"/>
    </row>
    <row r="20" spans="1:27" ht="12.4" customHeight="1" x14ac:dyDescent="0.4">
      <c r="A20" s="78">
        <v>12</v>
      </c>
      <c r="B20" s="71" t="s">
        <v>75</v>
      </c>
      <c r="C20" s="72">
        <v>12.169438793825535</v>
      </c>
      <c r="D20" s="72">
        <v>22.301168920467568</v>
      </c>
      <c r="E20" s="72">
        <v>17.344728677632734</v>
      </c>
      <c r="F20" s="66"/>
      <c r="G20" s="73">
        <f t="shared" si="0"/>
        <v>22.301168920467568</v>
      </c>
      <c r="H20" s="73">
        <f t="shared" si="2"/>
        <v>22.302368920467568</v>
      </c>
      <c r="I20" s="73">
        <f t="shared" si="3"/>
        <v>33</v>
      </c>
      <c r="J20" s="74" t="str">
        <f t="shared" si="4"/>
        <v>Surf Coast</v>
      </c>
      <c r="K20" s="73">
        <f t="shared" si="1"/>
        <v>29.060913705583758</v>
      </c>
      <c r="L20" s="66"/>
      <c r="M20" s="66"/>
      <c r="N20" s="66"/>
      <c r="O20" s="63"/>
      <c r="P20" s="63"/>
      <c r="Q20" s="51"/>
      <c r="R20" s="51"/>
      <c r="S20" s="51"/>
      <c r="T20" s="51"/>
      <c r="U20" s="51"/>
      <c r="V20" s="62" t="s">
        <v>92</v>
      </c>
      <c r="W20" s="62">
        <v>31.133540372670808</v>
      </c>
      <c r="X20" s="51"/>
      <c r="Y20" s="51"/>
      <c r="Z20" s="51"/>
      <c r="AA20" s="51"/>
    </row>
    <row r="21" spans="1:27" ht="12.4" customHeight="1" x14ac:dyDescent="0.4">
      <c r="A21" s="70">
        <v>13</v>
      </c>
      <c r="B21" s="71" t="s">
        <v>76</v>
      </c>
      <c r="C21" s="72">
        <v>9.3107181522915923</v>
      </c>
      <c r="D21" s="72">
        <v>18.294279355936641</v>
      </c>
      <c r="E21" s="72">
        <v>14.021899564068239</v>
      </c>
      <c r="F21" s="66"/>
      <c r="G21" s="73">
        <f t="shared" si="0"/>
        <v>18.294279355936641</v>
      </c>
      <c r="H21" s="73">
        <f t="shared" si="2"/>
        <v>18.295579355936642</v>
      </c>
      <c r="I21" s="73">
        <f t="shared" si="3"/>
        <v>53</v>
      </c>
      <c r="J21" s="74" t="str">
        <f t="shared" si="4"/>
        <v>Corangamite</v>
      </c>
      <c r="K21" s="73">
        <f t="shared" si="1"/>
        <v>29.006858013716023</v>
      </c>
      <c r="L21" s="66"/>
      <c r="M21" s="66"/>
      <c r="N21" s="66"/>
      <c r="O21" s="63"/>
      <c r="P21" s="63"/>
      <c r="Q21" s="51"/>
      <c r="R21" s="51"/>
      <c r="S21" s="51"/>
      <c r="T21" s="51"/>
      <c r="U21" s="51"/>
      <c r="V21" s="62" t="s">
        <v>105</v>
      </c>
      <c r="W21" s="62">
        <v>31.294964028776977</v>
      </c>
      <c r="X21" s="51"/>
      <c r="Y21" s="51"/>
      <c r="Z21" s="51"/>
      <c r="AA21" s="51"/>
    </row>
    <row r="22" spans="1:27" ht="12.4" customHeight="1" x14ac:dyDescent="0.4">
      <c r="A22" s="78">
        <v>14</v>
      </c>
      <c r="B22" s="71" t="s">
        <v>36</v>
      </c>
      <c r="C22" s="72">
        <v>7.1624823553135712</v>
      </c>
      <c r="D22" s="72">
        <v>16.24939687985847</v>
      </c>
      <c r="E22" s="72">
        <v>12.072371660805636</v>
      </c>
      <c r="F22" s="66"/>
      <c r="G22" s="73">
        <f t="shared" si="0"/>
        <v>16.24939687985847</v>
      </c>
      <c r="H22" s="73">
        <f t="shared" si="2"/>
        <v>16.25079687985847</v>
      </c>
      <c r="I22" s="73">
        <f t="shared" si="3"/>
        <v>67</v>
      </c>
      <c r="J22" s="74" t="str">
        <f t="shared" si="4"/>
        <v>Bass Coast</v>
      </c>
      <c r="K22" s="73">
        <f t="shared" si="1"/>
        <v>28.204497972225635</v>
      </c>
      <c r="L22" s="66"/>
      <c r="M22" s="66"/>
      <c r="N22" s="66"/>
      <c r="O22" s="63"/>
      <c r="P22" s="63"/>
      <c r="Q22" s="51"/>
      <c r="R22" s="51"/>
      <c r="S22" s="51"/>
      <c r="T22" s="51"/>
      <c r="U22" s="51"/>
      <c r="V22" s="62" t="s">
        <v>76</v>
      </c>
      <c r="W22" s="62">
        <v>31.578947368421051</v>
      </c>
      <c r="X22" s="51"/>
      <c r="Y22" s="51"/>
      <c r="Z22" s="51"/>
      <c r="AA22" s="51"/>
    </row>
    <row r="23" spans="1:27" ht="12.4" customHeight="1" x14ac:dyDescent="0.4">
      <c r="A23" s="78">
        <v>15</v>
      </c>
      <c r="B23" s="71" t="s">
        <v>77</v>
      </c>
      <c r="C23" s="72">
        <v>10.423875432525952</v>
      </c>
      <c r="D23" s="72">
        <v>19.512195121951219</v>
      </c>
      <c r="E23" s="72">
        <v>14.952256944444445</v>
      </c>
      <c r="F23" s="66"/>
      <c r="G23" s="73">
        <f t="shared" si="0"/>
        <v>19.512195121951219</v>
      </c>
      <c r="H23" s="73">
        <f t="shared" si="2"/>
        <v>19.513695121951219</v>
      </c>
      <c r="I23" s="73">
        <f t="shared" si="3"/>
        <v>46</v>
      </c>
      <c r="J23" s="74" t="str">
        <f t="shared" si="4"/>
        <v>Mornington Pen</v>
      </c>
      <c r="K23" s="73">
        <f t="shared" si="1"/>
        <v>28.131948622701231</v>
      </c>
      <c r="L23" s="66"/>
      <c r="M23" s="66"/>
      <c r="N23" s="66"/>
      <c r="O23" s="63"/>
      <c r="P23" s="63"/>
      <c r="Q23" s="51"/>
      <c r="R23" s="51"/>
      <c r="S23" s="51"/>
      <c r="T23" s="51"/>
      <c r="U23" s="51"/>
      <c r="V23" s="62" t="s">
        <v>95</v>
      </c>
      <c r="W23" s="62">
        <v>31.652289316522893</v>
      </c>
      <c r="X23" s="51"/>
      <c r="Y23" s="51"/>
      <c r="Z23" s="51"/>
      <c r="AA23" s="51"/>
    </row>
    <row r="24" spans="1:27" ht="12.4" customHeight="1" x14ac:dyDescent="0.4">
      <c r="A24" s="70">
        <v>16</v>
      </c>
      <c r="B24" s="71" t="s">
        <v>78</v>
      </c>
      <c r="C24" s="72">
        <v>13.028798411122144</v>
      </c>
      <c r="D24" s="72">
        <v>22.269216623758734</v>
      </c>
      <c r="E24" s="72">
        <v>17.826792705051083</v>
      </c>
      <c r="F24" s="66"/>
      <c r="G24" s="73">
        <f t="shared" si="0"/>
        <v>22.269216623758734</v>
      </c>
      <c r="H24" s="73">
        <f t="shared" si="2"/>
        <v>22.270816623758733</v>
      </c>
      <c r="I24" s="73">
        <f t="shared" si="3"/>
        <v>34</v>
      </c>
      <c r="J24" s="74" t="str">
        <f t="shared" si="4"/>
        <v>Bayside</v>
      </c>
      <c r="K24" s="73">
        <f t="shared" si="1"/>
        <v>28.13371567741682</v>
      </c>
      <c r="L24" s="66"/>
      <c r="M24" s="66"/>
      <c r="N24" s="66"/>
      <c r="O24" s="63"/>
      <c r="P24" s="63"/>
      <c r="Q24" s="51"/>
      <c r="R24" s="51"/>
      <c r="S24" s="51"/>
      <c r="T24" s="51"/>
      <c r="U24" s="51"/>
      <c r="V24" s="62" t="s">
        <v>97</v>
      </c>
      <c r="W24" s="62">
        <v>31.707317073170731</v>
      </c>
      <c r="X24" s="51"/>
      <c r="Y24" s="51"/>
      <c r="Z24" s="51"/>
      <c r="AA24" s="51"/>
    </row>
    <row r="25" spans="1:27" ht="12.4" customHeight="1" x14ac:dyDescent="0.4">
      <c r="A25" s="78">
        <v>17</v>
      </c>
      <c r="B25" s="71" t="s">
        <v>79</v>
      </c>
      <c r="C25" s="72">
        <v>17.822931785195937</v>
      </c>
      <c r="D25" s="72">
        <v>29.006858013716023</v>
      </c>
      <c r="E25" s="72">
        <v>23.787591438634518</v>
      </c>
      <c r="F25" s="66"/>
      <c r="G25" s="73">
        <f t="shared" si="0"/>
        <v>29.006858013716023</v>
      </c>
      <c r="H25" s="73">
        <f t="shared" si="2"/>
        <v>29.008558013716023</v>
      </c>
      <c r="I25" s="73">
        <f t="shared" si="3"/>
        <v>13</v>
      </c>
      <c r="J25" s="74" t="str">
        <f t="shared" si="4"/>
        <v>Mount Alexander</v>
      </c>
      <c r="K25" s="73">
        <f t="shared" si="1"/>
        <v>28.011404133998575</v>
      </c>
      <c r="L25" s="66"/>
      <c r="M25" s="66"/>
      <c r="N25" s="66"/>
      <c r="O25" s="63"/>
      <c r="P25" s="63"/>
      <c r="Q25" s="51"/>
      <c r="R25" s="51"/>
      <c r="S25" s="51"/>
      <c r="T25" s="51"/>
      <c r="U25" s="51"/>
      <c r="V25" s="62" t="s">
        <v>43</v>
      </c>
      <c r="W25" s="62">
        <v>31.859464627151052</v>
      </c>
      <c r="X25" s="51"/>
      <c r="Y25" s="51"/>
      <c r="Z25" s="51"/>
      <c r="AA25" s="51"/>
    </row>
    <row r="26" spans="1:27" ht="12.4" customHeight="1" x14ac:dyDescent="0.4">
      <c r="A26" s="78">
        <v>18</v>
      </c>
      <c r="B26" s="71" t="s">
        <v>37</v>
      </c>
      <c r="C26" s="72">
        <v>9.0844767897303704</v>
      </c>
      <c r="D26" s="72">
        <v>16.073710576087514</v>
      </c>
      <c r="E26" s="72">
        <v>12.559244717213689</v>
      </c>
      <c r="F26" s="66"/>
      <c r="G26" s="73">
        <f t="shared" si="0"/>
        <v>16.073710576087514</v>
      </c>
      <c r="H26" s="73">
        <f t="shared" si="2"/>
        <v>16.075510576087513</v>
      </c>
      <c r="I26" s="73">
        <f t="shared" si="3"/>
        <v>69</v>
      </c>
      <c r="J26" s="74" t="str">
        <f t="shared" si="4"/>
        <v>Hindmarsh</v>
      </c>
      <c r="K26" s="73">
        <f t="shared" si="1"/>
        <v>27.97478329393223</v>
      </c>
      <c r="L26" s="66"/>
      <c r="M26" s="66"/>
      <c r="N26" s="66"/>
      <c r="O26" s="63"/>
      <c r="P26" s="63"/>
      <c r="Q26" s="51"/>
      <c r="R26" s="51"/>
      <c r="S26" s="51"/>
      <c r="T26" s="51"/>
      <c r="U26" s="51"/>
      <c r="V26" s="62" t="s">
        <v>47</v>
      </c>
      <c r="W26" s="62">
        <v>31.952428146679878</v>
      </c>
      <c r="X26" s="51"/>
      <c r="Y26" s="51"/>
      <c r="Z26" s="51"/>
      <c r="AA26" s="51"/>
    </row>
    <row r="27" spans="1:27" ht="12.4" customHeight="1" x14ac:dyDescent="0.4">
      <c r="A27" s="70">
        <v>19</v>
      </c>
      <c r="B27" s="71" t="s">
        <v>80</v>
      </c>
      <c r="C27" s="72">
        <v>12.190699658703071</v>
      </c>
      <c r="D27" s="72">
        <v>23.914424909976699</v>
      </c>
      <c r="E27" s="72">
        <v>18.073121479434583</v>
      </c>
      <c r="F27" s="66"/>
      <c r="G27" s="73">
        <f t="shared" si="0"/>
        <v>23.914424909976699</v>
      </c>
      <c r="H27" s="73">
        <f t="shared" si="2"/>
        <v>23.916324909976698</v>
      </c>
      <c r="I27" s="73">
        <f t="shared" si="3"/>
        <v>28</v>
      </c>
      <c r="J27" s="74" t="str">
        <f t="shared" si="4"/>
        <v>Strathbogie</v>
      </c>
      <c r="K27" s="73">
        <f t="shared" si="1"/>
        <v>27.820152549177035</v>
      </c>
      <c r="L27" s="66"/>
      <c r="M27" s="66"/>
      <c r="N27" s="66"/>
      <c r="O27" s="63"/>
      <c r="P27" s="63"/>
      <c r="Q27" s="51"/>
      <c r="R27" s="51"/>
      <c r="S27" s="51"/>
      <c r="T27" s="51"/>
      <c r="U27" s="51"/>
      <c r="V27" s="62" t="s">
        <v>51</v>
      </c>
      <c r="W27" s="62">
        <v>32.01129335842969</v>
      </c>
      <c r="X27" s="51"/>
      <c r="Y27" s="51"/>
      <c r="Z27" s="51"/>
      <c r="AA27" s="51"/>
    </row>
    <row r="28" spans="1:27" ht="12.4" customHeight="1" x14ac:dyDescent="0.4">
      <c r="A28" s="78">
        <v>20</v>
      </c>
      <c r="B28" s="71" t="s">
        <v>38</v>
      </c>
      <c r="C28" s="72">
        <v>8.4130876899150628</v>
      </c>
      <c r="D28" s="72">
        <v>17.04784097120336</v>
      </c>
      <c r="E28" s="72">
        <v>12.814346672141003</v>
      </c>
      <c r="F28" s="66"/>
      <c r="G28" s="73">
        <f t="shared" si="0"/>
        <v>17.04784097120336</v>
      </c>
      <c r="H28" s="73">
        <f t="shared" si="2"/>
        <v>17.049840971203359</v>
      </c>
      <c r="I28" s="73">
        <f t="shared" si="3"/>
        <v>58</v>
      </c>
      <c r="J28" s="74" t="str">
        <f t="shared" si="4"/>
        <v>Gannawarra</v>
      </c>
      <c r="K28" s="73">
        <f t="shared" si="1"/>
        <v>26.823940585408472</v>
      </c>
      <c r="L28" s="66"/>
      <c r="M28" s="66"/>
      <c r="N28" s="66"/>
      <c r="O28" s="63"/>
      <c r="P28" s="63"/>
      <c r="Q28" s="51"/>
      <c r="R28" s="51"/>
      <c r="S28" s="51"/>
      <c r="T28" s="51"/>
      <c r="U28" s="51"/>
      <c r="V28" s="62" t="s">
        <v>55</v>
      </c>
      <c r="W28" s="62">
        <v>32.055163134880594</v>
      </c>
      <c r="X28" s="51"/>
      <c r="Y28" s="51"/>
      <c r="Z28" s="51"/>
      <c r="AA28" s="51"/>
    </row>
    <row r="29" spans="1:27" ht="12.4" customHeight="1" x14ac:dyDescent="0.4">
      <c r="A29" s="78">
        <v>21</v>
      </c>
      <c r="B29" s="71" t="s">
        <v>81</v>
      </c>
      <c r="C29" s="72">
        <v>15.216310293386377</v>
      </c>
      <c r="D29" s="72">
        <v>26.823940585408472</v>
      </c>
      <c r="E29" s="72">
        <v>21.395348837209301</v>
      </c>
      <c r="F29" s="66"/>
      <c r="G29" s="73">
        <f t="shared" si="0"/>
        <v>26.823940585408472</v>
      </c>
      <c r="H29" s="73">
        <f t="shared" si="2"/>
        <v>26.826040585408471</v>
      </c>
      <c r="I29" s="73">
        <f t="shared" si="3"/>
        <v>20</v>
      </c>
      <c r="J29" s="74" t="str">
        <f t="shared" si="4"/>
        <v>Southern Grampians</v>
      </c>
      <c r="K29" s="73">
        <f t="shared" si="1"/>
        <v>26.534806062162858</v>
      </c>
      <c r="L29" s="66"/>
      <c r="M29" s="66"/>
      <c r="N29" s="66"/>
      <c r="O29" s="63"/>
      <c r="P29" s="63"/>
      <c r="Q29" s="51"/>
      <c r="R29" s="51"/>
      <c r="S29" s="51"/>
      <c r="T29" s="51"/>
      <c r="U29" s="51"/>
      <c r="V29" s="62" t="s">
        <v>69</v>
      </c>
      <c r="W29" s="62">
        <v>32.128777923784497</v>
      </c>
      <c r="X29" s="51"/>
      <c r="Y29" s="51"/>
      <c r="Z29" s="51"/>
      <c r="AA29" s="51"/>
    </row>
    <row r="30" spans="1:27" ht="12.4" customHeight="1" x14ac:dyDescent="0.4">
      <c r="A30" s="70">
        <v>22</v>
      </c>
      <c r="B30" s="71" t="s">
        <v>39</v>
      </c>
      <c r="C30" s="72">
        <v>11.516875333316403</v>
      </c>
      <c r="D30" s="72">
        <v>20.813720580871305</v>
      </c>
      <c r="E30" s="72">
        <v>16.198292925854481</v>
      </c>
      <c r="F30" s="66"/>
      <c r="G30" s="73">
        <f t="shared" si="0"/>
        <v>20.813720580871305</v>
      </c>
      <c r="H30" s="73">
        <f t="shared" si="2"/>
        <v>20.815920580871303</v>
      </c>
      <c r="I30" s="73">
        <f t="shared" si="3"/>
        <v>42</v>
      </c>
      <c r="J30" s="74" t="str">
        <f t="shared" si="4"/>
        <v>Alpine</v>
      </c>
      <c r="K30" s="73">
        <f t="shared" si="1"/>
        <v>26.372239747634069</v>
      </c>
      <c r="L30" s="66"/>
      <c r="M30" s="66"/>
      <c r="N30" s="66"/>
      <c r="O30" s="63"/>
      <c r="P30" s="63"/>
      <c r="Q30" s="51"/>
      <c r="R30" s="51"/>
      <c r="S30" s="51"/>
      <c r="T30" s="51"/>
      <c r="U30" s="51"/>
      <c r="V30" s="62" t="s">
        <v>68</v>
      </c>
      <c r="W30" s="62">
        <v>32.142857142857146</v>
      </c>
      <c r="X30" s="51"/>
      <c r="Y30" s="51"/>
      <c r="Z30" s="51"/>
      <c r="AA30" s="51"/>
    </row>
    <row r="31" spans="1:27" ht="12.4" customHeight="1" x14ac:dyDescent="0.4">
      <c r="A31" s="78">
        <v>23</v>
      </c>
      <c r="B31" s="71" t="s">
        <v>82</v>
      </c>
      <c r="C31" s="72">
        <v>12.681159420289855</v>
      </c>
      <c r="D31" s="72">
        <v>19.34346772416832</v>
      </c>
      <c r="E31" s="72">
        <v>16.165456849867496</v>
      </c>
      <c r="F31" s="66"/>
      <c r="G31" s="73">
        <f t="shared" si="0"/>
        <v>19.34346772416832</v>
      </c>
      <c r="H31" s="73">
        <f t="shared" si="2"/>
        <v>19.345767724168322</v>
      </c>
      <c r="I31" s="73">
        <f t="shared" si="3"/>
        <v>47</v>
      </c>
      <c r="J31" s="74" t="str">
        <f t="shared" si="4"/>
        <v>Pyrenees</v>
      </c>
      <c r="K31" s="73">
        <f t="shared" si="1"/>
        <v>25.563425627817125</v>
      </c>
      <c r="L31" s="66"/>
      <c r="M31" s="66"/>
      <c r="N31" s="66"/>
      <c r="O31" s="63"/>
      <c r="P31" s="63"/>
      <c r="Q31" s="51"/>
      <c r="R31" s="51"/>
      <c r="S31" s="51"/>
      <c r="T31" s="51"/>
      <c r="U31" s="51"/>
      <c r="V31" s="62" t="s">
        <v>38</v>
      </c>
      <c r="W31" s="62">
        <v>32.189037647328064</v>
      </c>
      <c r="X31" s="51"/>
      <c r="Y31" s="51"/>
      <c r="Z31" s="51"/>
      <c r="AA31" s="51"/>
    </row>
    <row r="32" spans="1:27" ht="12.4" customHeight="1" x14ac:dyDescent="0.4">
      <c r="A32" s="78">
        <v>24</v>
      </c>
      <c r="B32" s="71" t="s">
        <v>83</v>
      </c>
      <c r="C32" s="72">
        <v>10.131624523727051</v>
      </c>
      <c r="D32" s="72">
        <v>22.330850403476102</v>
      </c>
      <c r="E32" s="72">
        <v>16.565722704206909</v>
      </c>
      <c r="F32" s="66"/>
      <c r="G32" s="73">
        <f t="shared" si="0"/>
        <v>22.330850403476102</v>
      </c>
      <c r="H32" s="73">
        <f t="shared" si="2"/>
        <v>22.333250403476104</v>
      </c>
      <c r="I32" s="73">
        <f t="shared" si="3"/>
        <v>32</v>
      </c>
      <c r="J32" s="74" t="str">
        <f t="shared" si="4"/>
        <v>Nillumbik</v>
      </c>
      <c r="K32" s="73">
        <f t="shared" si="1"/>
        <v>24.808939323760999</v>
      </c>
      <c r="L32" s="66"/>
      <c r="M32" s="66"/>
      <c r="N32" s="66"/>
      <c r="O32" s="63"/>
      <c r="P32" s="63"/>
      <c r="Q32" s="51"/>
      <c r="R32" s="51"/>
      <c r="S32" s="51"/>
      <c r="T32" s="51"/>
      <c r="U32" s="51"/>
      <c r="V32" s="62" t="s">
        <v>94</v>
      </c>
      <c r="W32" s="62">
        <v>32.251908396946568</v>
      </c>
      <c r="X32" s="51"/>
      <c r="Y32" s="51"/>
      <c r="Z32" s="51"/>
      <c r="AA32" s="51"/>
    </row>
    <row r="33" spans="1:27" ht="12.4" customHeight="1" x14ac:dyDescent="0.4">
      <c r="A33" s="70">
        <v>25</v>
      </c>
      <c r="B33" s="71" t="s">
        <v>40</v>
      </c>
      <c r="C33" s="72">
        <v>8.2309978160466866</v>
      </c>
      <c r="D33" s="72">
        <v>16.363766456783058</v>
      </c>
      <c r="E33" s="72">
        <v>12.298910223144786</v>
      </c>
      <c r="F33" s="66"/>
      <c r="G33" s="73">
        <f t="shared" si="0"/>
        <v>16.363766456783058</v>
      </c>
      <c r="H33" s="73">
        <f t="shared" si="2"/>
        <v>16.366266456783059</v>
      </c>
      <c r="I33" s="73">
        <f t="shared" si="3"/>
        <v>66</v>
      </c>
      <c r="J33" s="74" t="str">
        <f t="shared" si="4"/>
        <v>Manningham</v>
      </c>
      <c r="K33" s="73">
        <f t="shared" si="1"/>
        <v>24.715512078259135</v>
      </c>
      <c r="L33" s="66"/>
      <c r="M33" s="66"/>
      <c r="N33" s="66"/>
      <c r="O33" s="63"/>
      <c r="P33" s="63"/>
      <c r="Q33" s="51"/>
      <c r="R33" s="51"/>
      <c r="S33" s="51"/>
      <c r="T33" s="51"/>
      <c r="U33" s="51"/>
      <c r="V33" s="62" t="s">
        <v>91</v>
      </c>
      <c r="W33" s="62">
        <v>32.32368896925859</v>
      </c>
      <c r="X33" s="51"/>
      <c r="Y33" s="51"/>
      <c r="Z33" s="51"/>
      <c r="AA33" s="51"/>
    </row>
    <row r="34" spans="1:27" ht="12.4" customHeight="1" x14ac:dyDescent="0.4">
      <c r="A34" s="78">
        <v>26</v>
      </c>
      <c r="B34" s="71" t="s">
        <v>41</v>
      </c>
      <c r="C34" s="72">
        <v>6.9248786448962969</v>
      </c>
      <c r="D34" s="72">
        <v>13.978637474758211</v>
      </c>
      <c r="E34" s="72">
        <v>10.881585811163276</v>
      </c>
      <c r="F34" s="66"/>
      <c r="G34" s="73">
        <f t="shared" si="0"/>
        <v>13.978637474758211</v>
      </c>
      <c r="H34" s="73">
        <f t="shared" si="2"/>
        <v>13.98123747475821</v>
      </c>
      <c r="I34" s="73">
        <f t="shared" si="3"/>
        <v>75</v>
      </c>
      <c r="J34" s="74" t="str">
        <f t="shared" si="4"/>
        <v>Boroondara</v>
      </c>
      <c r="K34" s="73">
        <f t="shared" si="1"/>
        <v>24.645223411815952</v>
      </c>
      <c r="L34" s="66"/>
      <c r="M34" s="66"/>
      <c r="N34" s="66"/>
      <c r="O34" s="63"/>
      <c r="P34" s="63"/>
      <c r="Q34" s="51"/>
      <c r="R34" s="51"/>
      <c r="S34" s="51"/>
      <c r="T34" s="51"/>
      <c r="U34" s="51"/>
      <c r="V34" s="62" t="s">
        <v>106</v>
      </c>
      <c r="W34" s="62">
        <v>32.629747314268421</v>
      </c>
      <c r="X34" s="51"/>
      <c r="Y34" s="51"/>
      <c r="Z34" s="51"/>
      <c r="AA34" s="51"/>
    </row>
    <row r="35" spans="1:27" ht="12.4" customHeight="1" x14ac:dyDescent="0.4">
      <c r="A35" s="78">
        <v>27</v>
      </c>
      <c r="B35" s="71" t="s">
        <v>42</v>
      </c>
      <c r="C35" s="72">
        <v>8.764080100125156</v>
      </c>
      <c r="D35" s="72">
        <v>16.710629830163356</v>
      </c>
      <c r="E35" s="72">
        <v>12.765345988644395</v>
      </c>
      <c r="F35" s="66"/>
      <c r="G35" s="73">
        <f t="shared" si="0"/>
        <v>16.710629830163356</v>
      </c>
      <c r="H35" s="73">
        <f t="shared" si="2"/>
        <v>16.713329830163357</v>
      </c>
      <c r="I35" s="73">
        <f t="shared" si="3"/>
        <v>64</v>
      </c>
      <c r="J35" s="74" t="str">
        <f t="shared" si="4"/>
        <v>Indigo</v>
      </c>
      <c r="K35" s="73">
        <f t="shared" si="1"/>
        <v>24.112607099143208</v>
      </c>
      <c r="L35" s="66"/>
      <c r="M35" s="66"/>
      <c r="N35" s="66"/>
      <c r="O35" s="63"/>
      <c r="P35" s="63"/>
      <c r="Q35" s="51"/>
      <c r="R35" s="51"/>
      <c r="S35" s="51"/>
      <c r="T35" s="51"/>
      <c r="U35" s="51"/>
      <c r="V35" s="62" t="s">
        <v>26</v>
      </c>
      <c r="W35" s="62">
        <v>32.968206184182549</v>
      </c>
      <c r="X35" s="51"/>
      <c r="Y35" s="51"/>
      <c r="Z35" s="51"/>
      <c r="AA35" s="51"/>
    </row>
    <row r="36" spans="1:27" ht="12.4" customHeight="1" x14ac:dyDescent="0.4">
      <c r="A36" s="70">
        <v>28</v>
      </c>
      <c r="B36" s="71" t="s">
        <v>43</v>
      </c>
      <c r="C36" s="72">
        <v>9.1969090658203392</v>
      </c>
      <c r="D36" s="72">
        <v>18.615736206333661</v>
      </c>
      <c r="E36" s="72">
        <v>14.036029387097857</v>
      </c>
      <c r="F36" s="66"/>
      <c r="G36" s="73">
        <f t="shared" si="0"/>
        <v>18.615736206333661</v>
      </c>
      <c r="H36" s="73">
        <f t="shared" si="2"/>
        <v>18.618536206333662</v>
      </c>
      <c r="I36" s="73">
        <f t="shared" si="3"/>
        <v>51</v>
      </c>
      <c r="J36" s="74" t="str">
        <f t="shared" si="4"/>
        <v>East Gippsland</v>
      </c>
      <c r="K36" s="73">
        <f t="shared" si="1"/>
        <v>23.914424909976699</v>
      </c>
      <c r="L36" s="66"/>
      <c r="M36" s="66"/>
      <c r="N36" s="66"/>
      <c r="O36" s="63"/>
      <c r="P36" s="63"/>
      <c r="Q36" s="51"/>
      <c r="R36" s="51"/>
      <c r="S36" s="51"/>
      <c r="T36" s="51"/>
      <c r="U36" s="51"/>
      <c r="V36" s="62" t="s">
        <v>32</v>
      </c>
      <c r="W36" s="62">
        <v>32.97613787008396</v>
      </c>
      <c r="X36" s="51"/>
      <c r="Y36" s="51"/>
      <c r="Z36" s="51"/>
      <c r="AA36" s="51"/>
    </row>
    <row r="37" spans="1:27" ht="12.4" customHeight="1" x14ac:dyDescent="0.4">
      <c r="A37" s="78">
        <v>29</v>
      </c>
      <c r="B37" s="71" t="s">
        <v>84</v>
      </c>
      <c r="C37" s="72">
        <v>19.988242210464431</v>
      </c>
      <c r="D37" s="72">
        <v>30.349765904709447</v>
      </c>
      <c r="E37" s="72">
        <v>25.337693729560645</v>
      </c>
      <c r="F37" s="66"/>
      <c r="G37" s="73">
        <f t="shared" si="0"/>
        <v>30.349765904709447</v>
      </c>
      <c r="H37" s="73">
        <f t="shared" si="2"/>
        <v>30.352665904709447</v>
      </c>
      <c r="I37" s="73">
        <f t="shared" si="3"/>
        <v>8</v>
      </c>
      <c r="J37" s="74" t="str">
        <f t="shared" si="4"/>
        <v>Macedon Ranges</v>
      </c>
      <c r="K37" s="73">
        <f t="shared" si="1"/>
        <v>23.316426063207178</v>
      </c>
      <c r="L37" s="66"/>
      <c r="M37" s="66"/>
      <c r="N37" s="66"/>
      <c r="O37" s="63"/>
      <c r="P37" s="63"/>
      <c r="Q37" s="51"/>
      <c r="R37" s="51"/>
      <c r="S37" s="51"/>
      <c r="T37" s="51"/>
      <c r="U37" s="51"/>
      <c r="V37" s="62" t="s">
        <v>46</v>
      </c>
      <c r="W37" s="62">
        <v>33.23093127358905</v>
      </c>
      <c r="X37" s="51"/>
      <c r="Y37" s="51"/>
      <c r="Z37" s="51"/>
      <c r="AA37" s="51"/>
    </row>
    <row r="38" spans="1:27" ht="12.4" customHeight="1" x14ac:dyDescent="0.4">
      <c r="A38" s="78">
        <v>30</v>
      </c>
      <c r="B38" s="71" t="s">
        <v>85</v>
      </c>
      <c r="C38" s="72">
        <v>13.141314131413143</v>
      </c>
      <c r="D38" s="72">
        <v>27.97478329393223</v>
      </c>
      <c r="E38" s="72">
        <v>21.050420168067227</v>
      </c>
      <c r="F38" s="66"/>
      <c r="G38" s="73">
        <f t="shared" si="0"/>
        <v>27.97478329393223</v>
      </c>
      <c r="H38" s="73">
        <f t="shared" si="2"/>
        <v>27.97778329393223</v>
      </c>
      <c r="I38" s="73">
        <f t="shared" si="3"/>
        <v>18</v>
      </c>
      <c r="J38" s="74" t="str">
        <f t="shared" si="4"/>
        <v>Benalla</v>
      </c>
      <c r="K38" s="73">
        <f t="shared" si="1"/>
        <v>22.904670505438261</v>
      </c>
      <c r="L38" s="66"/>
      <c r="M38" s="66"/>
      <c r="N38" s="66"/>
      <c r="O38" s="63"/>
      <c r="P38" s="63"/>
      <c r="Q38" s="51"/>
      <c r="R38" s="51"/>
      <c r="S38" s="51"/>
      <c r="T38" s="51"/>
      <c r="U38" s="51"/>
      <c r="V38" s="62" t="s">
        <v>81</v>
      </c>
      <c r="W38" s="62">
        <v>33.260869565217391</v>
      </c>
      <c r="X38" s="51"/>
      <c r="Y38" s="51"/>
      <c r="Z38" s="51"/>
      <c r="AA38" s="51"/>
    </row>
    <row r="39" spans="1:27" ht="12.4" customHeight="1" x14ac:dyDescent="0.4">
      <c r="A39" s="70">
        <v>31</v>
      </c>
      <c r="B39" s="71" t="s">
        <v>44</v>
      </c>
      <c r="C39" s="72">
        <v>8.641296881439759</v>
      </c>
      <c r="D39" s="72">
        <v>16.144316452945013</v>
      </c>
      <c r="E39" s="72">
        <v>12.490522278221311</v>
      </c>
      <c r="F39" s="66"/>
      <c r="G39" s="73">
        <f t="shared" si="0"/>
        <v>16.144316452945013</v>
      </c>
      <c r="H39" s="73">
        <f t="shared" si="2"/>
        <v>16.147416452945013</v>
      </c>
      <c r="I39" s="73">
        <f t="shared" si="3"/>
        <v>68</v>
      </c>
      <c r="J39" s="74" t="str">
        <f t="shared" si="4"/>
        <v>Moira</v>
      </c>
      <c r="K39" s="73">
        <f t="shared" si="1"/>
        <v>22.771524186188014</v>
      </c>
      <c r="L39" s="66"/>
      <c r="M39" s="66"/>
      <c r="N39" s="66"/>
      <c r="O39" s="63"/>
      <c r="P39" s="63"/>
      <c r="Q39" s="51"/>
      <c r="R39" s="51"/>
      <c r="S39" s="51"/>
      <c r="T39" s="51"/>
      <c r="U39" s="51"/>
      <c r="V39" s="62" t="s">
        <v>54</v>
      </c>
      <c r="W39" s="62">
        <v>33.328193662786212</v>
      </c>
      <c r="X39" s="51"/>
      <c r="Y39" s="51"/>
      <c r="Z39" s="51"/>
      <c r="AA39" s="51"/>
    </row>
    <row r="40" spans="1:27" ht="12.4" customHeight="1" x14ac:dyDescent="0.4">
      <c r="A40" s="78">
        <v>32</v>
      </c>
      <c r="B40" s="71" t="s">
        <v>67</v>
      </c>
      <c r="C40" s="72">
        <v>9.4276094276094273</v>
      </c>
      <c r="D40" s="72">
        <v>20.891029500301023</v>
      </c>
      <c r="E40" s="72">
        <v>15.295326142783768</v>
      </c>
      <c r="F40" s="66"/>
      <c r="G40" s="73">
        <f t="shared" si="0"/>
        <v>20.891029500301023</v>
      </c>
      <c r="H40" s="73">
        <f t="shared" si="2"/>
        <v>20.894229500301023</v>
      </c>
      <c r="I40" s="73">
        <f t="shared" si="3"/>
        <v>41</v>
      </c>
      <c r="J40" s="74" t="str">
        <f t="shared" si="4"/>
        <v>Golden Plains</v>
      </c>
      <c r="K40" s="73">
        <f t="shared" si="1"/>
        <v>22.330850403476102</v>
      </c>
      <c r="L40" s="66"/>
      <c r="M40" s="66"/>
      <c r="N40" s="66"/>
      <c r="O40" s="63"/>
      <c r="P40" s="63"/>
      <c r="Q40" s="51"/>
      <c r="R40" s="51"/>
      <c r="S40" s="51"/>
      <c r="T40" s="51"/>
      <c r="U40" s="51"/>
      <c r="V40" s="62" t="s">
        <v>31</v>
      </c>
      <c r="W40" s="62">
        <v>33.333333333333329</v>
      </c>
      <c r="X40" s="51"/>
      <c r="Y40" s="51"/>
      <c r="Z40" s="51"/>
      <c r="AA40" s="51"/>
    </row>
    <row r="41" spans="1:27" ht="12.4" customHeight="1" x14ac:dyDescent="0.4">
      <c r="A41" s="78">
        <v>33</v>
      </c>
      <c r="B41" s="71" t="s">
        <v>45</v>
      </c>
      <c r="C41" s="72">
        <v>6.5974104838534773</v>
      </c>
      <c r="D41" s="72">
        <v>16.711268108185255</v>
      </c>
      <c r="E41" s="72">
        <v>12.146513836003955</v>
      </c>
      <c r="F41" s="66"/>
      <c r="G41" s="73">
        <f t="shared" ref="G41:G72" si="5">VLOOKUP(A41,$A$9:$E$87,2+$D$4)</f>
        <v>16.711268108185255</v>
      </c>
      <c r="H41" s="73">
        <f t="shared" si="2"/>
        <v>16.714568108185254</v>
      </c>
      <c r="I41" s="73">
        <f t="shared" si="3"/>
        <v>63</v>
      </c>
      <c r="J41" s="74" t="str">
        <f t="shared" si="4"/>
        <v>Campaspe</v>
      </c>
      <c r="K41" s="73">
        <f t="shared" ref="K41:K72" si="6">VLOOKUP(MATCH(A41,I$9:I$87,0),$A$9:$E$87,2+$D$4)</f>
        <v>22.301168920467568</v>
      </c>
      <c r="L41" s="66"/>
      <c r="M41" s="66"/>
      <c r="N41" s="66"/>
      <c r="O41" s="63"/>
      <c r="P41" s="63"/>
      <c r="Q41" s="51"/>
      <c r="R41" s="51"/>
      <c r="S41" s="51"/>
      <c r="T41" s="51"/>
      <c r="U41" s="51"/>
      <c r="V41" s="62" t="s">
        <v>49</v>
      </c>
      <c r="W41" s="62">
        <v>33.405056481979564</v>
      </c>
      <c r="X41" s="51"/>
      <c r="Y41" s="51"/>
      <c r="Z41" s="51"/>
      <c r="AA41" s="51"/>
    </row>
    <row r="42" spans="1:27" ht="12.4" customHeight="1" x14ac:dyDescent="0.4">
      <c r="A42" s="70">
        <v>34</v>
      </c>
      <c r="B42" s="71" t="s">
        <v>86</v>
      </c>
      <c r="C42" s="72">
        <v>13.729261841788892</v>
      </c>
      <c r="D42" s="72">
        <v>24.112607099143208</v>
      </c>
      <c r="E42" s="72">
        <v>18.874332848131974</v>
      </c>
      <c r="F42" s="66"/>
      <c r="G42" s="73">
        <f t="shared" si="5"/>
        <v>24.112607099143208</v>
      </c>
      <c r="H42" s="73">
        <f t="shared" si="2"/>
        <v>24.116007099143207</v>
      </c>
      <c r="I42" s="73">
        <f t="shared" si="3"/>
        <v>27</v>
      </c>
      <c r="J42" s="74" t="str">
        <f t="shared" si="4"/>
        <v>Colac-Otway</v>
      </c>
      <c r="K42" s="73">
        <f t="shared" si="6"/>
        <v>22.269216623758734</v>
      </c>
      <c r="L42" s="66"/>
      <c r="M42" s="66"/>
      <c r="N42" s="66"/>
      <c r="O42" s="63"/>
      <c r="P42" s="63"/>
      <c r="Q42" s="51"/>
      <c r="R42" s="51"/>
      <c r="S42" s="51"/>
      <c r="T42" s="51"/>
      <c r="U42" s="51"/>
      <c r="V42" s="62" t="s">
        <v>40</v>
      </c>
      <c r="W42" s="62">
        <v>33.449730830787139</v>
      </c>
      <c r="X42" s="51"/>
      <c r="Y42" s="51"/>
      <c r="Z42" s="51"/>
      <c r="AA42" s="51"/>
    </row>
    <row r="43" spans="1:27" ht="12.4" customHeight="1" x14ac:dyDescent="0.4">
      <c r="A43" s="78">
        <v>35</v>
      </c>
      <c r="B43" s="71" t="s">
        <v>46</v>
      </c>
      <c r="C43" s="72">
        <v>9.4789814977091211</v>
      </c>
      <c r="D43" s="72">
        <v>18.565431737199201</v>
      </c>
      <c r="E43" s="72">
        <v>14.080207625285793</v>
      </c>
      <c r="F43" s="66"/>
      <c r="G43" s="73">
        <f t="shared" si="5"/>
        <v>18.565431737199201</v>
      </c>
      <c r="H43" s="73">
        <f t="shared" si="2"/>
        <v>18.5689317371992</v>
      </c>
      <c r="I43" s="73">
        <f t="shared" si="3"/>
        <v>52</v>
      </c>
      <c r="J43" s="74" t="str">
        <f t="shared" si="4"/>
        <v>Northern Grampians</v>
      </c>
      <c r="K43" s="73">
        <f t="shared" si="6"/>
        <v>22.24744608399546</v>
      </c>
      <c r="L43" s="66"/>
      <c r="M43" s="66"/>
      <c r="N43" s="66"/>
      <c r="O43" s="63"/>
      <c r="P43" s="63"/>
      <c r="Q43" s="51"/>
      <c r="R43" s="51"/>
      <c r="S43" s="51"/>
      <c r="T43" s="51"/>
      <c r="U43" s="51"/>
      <c r="V43" s="62" t="s">
        <v>89</v>
      </c>
      <c r="W43" s="62">
        <v>33.457595526561043</v>
      </c>
      <c r="X43" s="51"/>
      <c r="Y43" s="51"/>
      <c r="Z43" s="51"/>
      <c r="AA43" s="51"/>
    </row>
    <row r="44" spans="1:27" ht="12.4" customHeight="1" x14ac:dyDescent="0.4">
      <c r="A44" s="78">
        <v>36</v>
      </c>
      <c r="B44" s="71" t="s">
        <v>47</v>
      </c>
      <c r="C44" s="72">
        <v>8.1989725853211937</v>
      </c>
      <c r="D44" s="72">
        <v>16.394851835048595</v>
      </c>
      <c r="E44" s="72">
        <v>12.42595534537752</v>
      </c>
      <c r="F44" s="66"/>
      <c r="G44" s="73">
        <f t="shared" si="5"/>
        <v>16.394851835048595</v>
      </c>
      <c r="H44" s="73">
        <f t="shared" si="2"/>
        <v>16.398451835048593</v>
      </c>
      <c r="I44" s="73">
        <f t="shared" si="3"/>
        <v>65</v>
      </c>
      <c r="J44" s="74" t="str">
        <f t="shared" si="4"/>
        <v>Wangaratta</v>
      </c>
      <c r="K44" s="73">
        <f t="shared" si="6"/>
        <v>21.844238563983787</v>
      </c>
      <c r="L44" s="66"/>
      <c r="M44" s="66"/>
      <c r="N44" s="66"/>
      <c r="O44" s="63"/>
      <c r="P44" s="63"/>
      <c r="Q44" s="51"/>
      <c r="R44" s="51"/>
      <c r="S44" s="51"/>
      <c r="T44" s="51"/>
      <c r="U44" s="51"/>
      <c r="V44" s="62" t="s">
        <v>56</v>
      </c>
      <c r="W44" s="62">
        <v>33.46534653465347</v>
      </c>
      <c r="X44" s="51"/>
      <c r="Y44" s="51"/>
      <c r="Z44" s="51"/>
      <c r="AA44" s="51"/>
    </row>
    <row r="45" spans="1:27" ht="12.4" customHeight="1" x14ac:dyDescent="0.4">
      <c r="A45" s="70">
        <v>37</v>
      </c>
      <c r="B45" s="71" t="s">
        <v>48</v>
      </c>
      <c r="C45" s="72">
        <v>6.7690557451649607</v>
      </c>
      <c r="D45" s="72">
        <v>12.983528824557025</v>
      </c>
      <c r="E45" s="72">
        <v>9.8963893249607544</v>
      </c>
      <c r="F45" s="66"/>
      <c r="G45" s="73">
        <f t="shared" si="5"/>
        <v>12.983528824557025</v>
      </c>
      <c r="H45" s="73">
        <f t="shared" si="2"/>
        <v>12.987228824557025</v>
      </c>
      <c r="I45" s="73">
        <f t="shared" si="3"/>
        <v>78</v>
      </c>
      <c r="J45" s="74" t="str">
        <f t="shared" si="4"/>
        <v>Stonnington</v>
      </c>
      <c r="K45" s="73">
        <f t="shared" si="6"/>
        <v>21.84261287475071</v>
      </c>
      <c r="L45" s="66"/>
      <c r="M45" s="66"/>
      <c r="N45" s="66"/>
      <c r="O45" s="63"/>
      <c r="P45" s="63"/>
      <c r="Q45" s="51"/>
      <c r="R45" s="51"/>
      <c r="S45" s="51"/>
      <c r="T45" s="51"/>
      <c r="U45" s="51"/>
      <c r="V45" s="62" t="s">
        <v>80</v>
      </c>
      <c r="W45" s="62">
        <v>33.607762422816819</v>
      </c>
      <c r="X45" s="51"/>
      <c r="Y45" s="51"/>
      <c r="Z45" s="51"/>
      <c r="AA45" s="51"/>
    </row>
    <row r="46" spans="1:27" ht="12.4" customHeight="1" x14ac:dyDescent="0.4">
      <c r="A46" s="78">
        <v>38</v>
      </c>
      <c r="B46" s="71" t="s">
        <v>87</v>
      </c>
      <c r="C46" s="72">
        <v>16.333808844507846</v>
      </c>
      <c r="D46" s="72">
        <v>33.229231730168642</v>
      </c>
      <c r="E46" s="72">
        <v>25.341325341325344</v>
      </c>
      <c r="F46" s="66"/>
      <c r="G46" s="73">
        <f t="shared" si="5"/>
        <v>33.229231730168642</v>
      </c>
      <c r="H46" s="73">
        <f t="shared" si="2"/>
        <v>33.233031730168641</v>
      </c>
      <c r="I46" s="73">
        <f t="shared" si="3"/>
        <v>4</v>
      </c>
      <c r="J46" s="74" t="str">
        <f t="shared" si="4"/>
        <v>Yarra Ranges</v>
      </c>
      <c r="K46" s="73">
        <f t="shared" si="6"/>
        <v>21.752937440457288</v>
      </c>
      <c r="L46" s="66"/>
      <c r="M46" s="66"/>
      <c r="N46" s="66"/>
      <c r="O46" s="63"/>
      <c r="P46" s="63"/>
      <c r="Q46" s="51"/>
      <c r="R46" s="51"/>
      <c r="S46" s="51"/>
      <c r="T46" s="51"/>
      <c r="U46" s="51"/>
      <c r="V46" s="62" t="s">
        <v>44</v>
      </c>
      <c r="W46" s="62">
        <v>33.690412426352438</v>
      </c>
      <c r="X46" s="51"/>
      <c r="Y46" s="51"/>
      <c r="Z46" s="51"/>
      <c r="AA46" s="51"/>
    </row>
    <row r="47" spans="1:27" ht="12.4" customHeight="1" x14ac:dyDescent="0.4">
      <c r="A47" s="78">
        <v>39</v>
      </c>
      <c r="B47" s="71" t="s">
        <v>88</v>
      </c>
      <c r="C47" s="72">
        <v>14.518373025615844</v>
      </c>
      <c r="D47" s="72">
        <v>23.316426063207178</v>
      </c>
      <c r="E47" s="72">
        <v>19.022129903331468</v>
      </c>
      <c r="F47" s="66"/>
      <c r="G47" s="73">
        <f t="shared" si="5"/>
        <v>23.316426063207178</v>
      </c>
      <c r="H47" s="73">
        <f t="shared" si="2"/>
        <v>23.32032606320718</v>
      </c>
      <c r="I47" s="73">
        <f t="shared" si="3"/>
        <v>29</v>
      </c>
      <c r="J47" s="74" t="str">
        <f t="shared" si="4"/>
        <v>Baw Baw</v>
      </c>
      <c r="K47" s="73">
        <f t="shared" si="6"/>
        <v>21.597258437011099</v>
      </c>
      <c r="L47" s="66"/>
      <c r="M47" s="66"/>
      <c r="N47" s="66"/>
      <c r="O47" s="63"/>
      <c r="P47" s="63"/>
      <c r="Q47" s="51"/>
      <c r="R47" s="51"/>
      <c r="S47" s="51"/>
      <c r="T47" s="51"/>
      <c r="U47" s="51"/>
      <c r="V47" s="62" t="s">
        <v>96</v>
      </c>
      <c r="W47" s="62">
        <v>33.720030935808197</v>
      </c>
      <c r="X47" s="51"/>
      <c r="Y47" s="51"/>
      <c r="Z47" s="51"/>
      <c r="AA47" s="51"/>
    </row>
    <row r="48" spans="1:27" ht="12.4" customHeight="1" x14ac:dyDescent="0.4">
      <c r="A48" s="70">
        <v>40</v>
      </c>
      <c r="B48" s="71" t="s">
        <v>49</v>
      </c>
      <c r="C48" s="72">
        <v>13.230594418010083</v>
      </c>
      <c r="D48" s="72">
        <v>24.715512078259135</v>
      </c>
      <c r="E48" s="72">
        <v>19.159681187302461</v>
      </c>
      <c r="F48" s="66"/>
      <c r="G48" s="73">
        <f t="shared" si="5"/>
        <v>24.715512078259135</v>
      </c>
      <c r="H48" s="73">
        <f t="shared" si="2"/>
        <v>24.719512078259136</v>
      </c>
      <c r="I48" s="73">
        <f t="shared" si="3"/>
        <v>25</v>
      </c>
      <c r="J48" s="74" t="str">
        <f t="shared" si="4"/>
        <v>Ararat</v>
      </c>
      <c r="K48" s="73">
        <f t="shared" si="6"/>
        <v>21.400159108989659</v>
      </c>
      <c r="L48" s="66"/>
      <c r="M48" s="66"/>
      <c r="N48" s="66"/>
      <c r="O48" s="63"/>
      <c r="P48" s="63"/>
      <c r="Q48" s="51"/>
      <c r="R48" s="51"/>
      <c r="S48" s="51"/>
      <c r="T48" s="51"/>
      <c r="U48" s="51"/>
      <c r="V48" s="62" t="s">
        <v>48</v>
      </c>
      <c r="W48" s="62">
        <v>33.978426395939088</v>
      </c>
      <c r="X48" s="51"/>
      <c r="Y48" s="51"/>
      <c r="Z48" s="51"/>
      <c r="AA48" s="51"/>
    </row>
    <row r="49" spans="1:27" ht="12.4" customHeight="1" x14ac:dyDescent="0.4">
      <c r="A49" s="78">
        <v>41</v>
      </c>
      <c r="B49" s="71" t="s">
        <v>89</v>
      </c>
      <c r="C49" s="72">
        <v>15.948467347845401</v>
      </c>
      <c r="D49" s="72">
        <v>31.564986737400531</v>
      </c>
      <c r="E49" s="72">
        <v>23.775758918679372</v>
      </c>
      <c r="F49" s="66"/>
      <c r="G49" s="73">
        <f t="shared" si="5"/>
        <v>31.564986737400531</v>
      </c>
      <c r="H49" s="73">
        <f t="shared" si="2"/>
        <v>31.569086737400532</v>
      </c>
      <c r="I49" s="73">
        <f t="shared" si="3"/>
        <v>6</v>
      </c>
      <c r="J49" s="74" t="str">
        <f t="shared" si="4"/>
        <v>Horsham</v>
      </c>
      <c r="K49" s="73">
        <f t="shared" si="6"/>
        <v>20.891029500301023</v>
      </c>
      <c r="L49" s="66"/>
      <c r="M49" s="66"/>
      <c r="N49" s="66"/>
      <c r="O49" s="63"/>
      <c r="P49" s="63"/>
      <c r="Q49" s="51"/>
      <c r="R49" s="51"/>
      <c r="S49" s="51"/>
      <c r="T49" s="51"/>
      <c r="U49" s="51"/>
      <c r="V49" s="62" t="s">
        <v>70</v>
      </c>
      <c r="W49" s="62">
        <v>34.0472027972028</v>
      </c>
      <c r="X49" s="51"/>
      <c r="Y49" s="51"/>
      <c r="Z49" s="51"/>
      <c r="AA49" s="51"/>
    </row>
    <row r="50" spans="1:27" ht="12.4" customHeight="1" x14ac:dyDescent="0.4">
      <c r="A50" s="78">
        <v>42</v>
      </c>
      <c r="B50" s="71" t="s">
        <v>50</v>
      </c>
      <c r="C50" s="72">
        <v>7.9298831385642741</v>
      </c>
      <c r="D50" s="72">
        <v>13.831023321437463</v>
      </c>
      <c r="E50" s="72">
        <v>10.964575330772513</v>
      </c>
      <c r="F50" s="66"/>
      <c r="G50" s="73">
        <f t="shared" si="5"/>
        <v>13.831023321437463</v>
      </c>
      <c r="H50" s="73">
        <f t="shared" si="2"/>
        <v>13.835223321437464</v>
      </c>
      <c r="I50" s="73">
        <f t="shared" si="3"/>
        <v>76</v>
      </c>
      <c r="J50" s="74" t="str">
        <f t="shared" si="4"/>
        <v>Glen Eira</v>
      </c>
      <c r="K50" s="73">
        <f t="shared" si="6"/>
        <v>20.813720580871305</v>
      </c>
      <c r="L50" s="66"/>
      <c r="M50" s="66"/>
      <c r="N50" s="66"/>
      <c r="O50" s="63"/>
      <c r="P50" s="63"/>
      <c r="Q50" s="51"/>
      <c r="R50" s="51"/>
      <c r="S50" s="51"/>
      <c r="T50" s="51"/>
      <c r="U50" s="51"/>
      <c r="V50" s="62" t="s">
        <v>42</v>
      </c>
      <c r="W50" s="62">
        <v>34.085792515972017</v>
      </c>
      <c r="X50" s="51"/>
      <c r="Y50" s="51"/>
      <c r="Z50" s="51"/>
      <c r="AA50" s="51"/>
    </row>
    <row r="51" spans="1:27" ht="12.4" customHeight="1" x14ac:dyDescent="0.4">
      <c r="A51" s="70">
        <v>43</v>
      </c>
      <c r="B51" s="71" t="s">
        <v>51</v>
      </c>
      <c r="C51" s="72">
        <v>8.2174288179465051</v>
      </c>
      <c r="D51" s="72">
        <v>16.9851879219427</v>
      </c>
      <c r="E51" s="72">
        <v>12.6608565397971</v>
      </c>
      <c r="F51" s="66"/>
      <c r="G51" s="73">
        <f t="shared" si="5"/>
        <v>16.9851879219427</v>
      </c>
      <c r="H51" s="73">
        <f t="shared" si="2"/>
        <v>16.9894879219427</v>
      </c>
      <c r="I51" s="73">
        <f t="shared" si="3"/>
        <v>59</v>
      </c>
      <c r="J51" s="74" t="str">
        <f t="shared" si="4"/>
        <v>Port Phillip</v>
      </c>
      <c r="K51" s="73">
        <f t="shared" si="6"/>
        <v>20.176167525344859</v>
      </c>
      <c r="L51" s="66"/>
      <c r="M51" s="66"/>
      <c r="N51" s="66"/>
      <c r="O51" s="63"/>
      <c r="P51" s="63"/>
      <c r="Q51" s="51"/>
      <c r="R51" s="51"/>
      <c r="S51" s="51"/>
      <c r="T51" s="51"/>
      <c r="U51" s="51"/>
      <c r="V51" s="62" t="s">
        <v>59</v>
      </c>
      <c r="W51" s="62">
        <v>34.126258005489483</v>
      </c>
      <c r="X51" s="51"/>
      <c r="Y51" s="51"/>
      <c r="Z51" s="51"/>
      <c r="AA51" s="51"/>
    </row>
    <row r="52" spans="1:27" ht="12.4" customHeight="1" x14ac:dyDescent="0.4">
      <c r="A52" s="78">
        <v>44</v>
      </c>
      <c r="B52" s="71" t="s">
        <v>52</v>
      </c>
      <c r="C52" s="72">
        <v>7.5875397908140059</v>
      </c>
      <c r="D52" s="72">
        <v>12.151095857679692</v>
      </c>
      <c r="E52" s="72">
        <v>9.9214592799137939</v>
      </c>
      <c r="F52" s="66"/>
      <c r="G52" s="73">
        <f t="shared" si="5"/>
        <v>12.151095857679692</v>
      </c>
      <c r="H52" s="73">
        <f t="shared" si="2"/>
        <v>12.155495857679693</v>
      </c>
      <c r="I52" s="73">
        <f t="shared" si="3"/>
        <v>79</v>
      </c>
      <c r="J52" s="74" t="str">
        <f t="shared" si="4"/>
        <v>Wellington</v>
      </c>
      <c r="K52" s="73">
        <f t="shared" si="6"/>
        <v>20.047291045543332</v>
      </c>
      <c r="L52" s="66"/>
      <c r="M52" s="66"/>
      <c r="N52" s="66"/>
      <c r="O52" s="63"/>
      <c r="P52" s="63"/>
      <c r="Q52" s="51"/>
      <c r="R52" s="51"/>
      <c r="S52" s="51"/>
      <c r="T52" s="51"/>
      <c r="U52" s="51"/>
      <c r="V52" s="62" t="s">
        <v>62</v>
      </c>
      <c r="W52" s="62">
        <v>34.146341463414636</v>
      </c>
      <c r="X52" s="51"/>
      <c r="Y52" s="51"/>
      <c r="Z52" s="51"/>
      <c r="AA52" s="51"/>
    </row>
    <row r="53" spans="1:27" ht="12.4" customHeight="1" x14ac:dyDescent="0.4">
      <c r="A53" s="78">
        <v>45</v>
      </c>
      <c r="B53" s="71" t="s">
        <v>53</v>
      </c>
      <c r="C53" s="72">
        <v>6.09279966003559</v>
      </c>
      <c r="D53" s="72">
        <v>14.826614951285958</v>
      </c>
      <c r="E53" s="72">
        <v>10.765145433211881</v>
      </c>
      <c r="F53" s="66"/>
      <c r="G53" s="73">
        <f t="shared" si="5"/>
        <v>14.826614951285958</v>
      </c>
      <c r="H53" s="73">
        <f t="shared" si="2"/>
        <v>14.831114951285958</v>
      </c>
      <c r="I53" s="73">
        <f t="shared" si="3"/>
        <v>72</v>
      </c>
      <c r="J53" s="74" t="str">
        <f t="shared" si="4"/>
        <v>Swan Hill</v>
      </c>
      <c r="K53" s="73">
        <f t="shared" si="6"/>
        <v>19.865384615384617</v>
      </c>
      <c r="L53" s="66"/>
      <c r="M53" s="66"/>
      <c r="N53" s="66"/>
      <c r="O53" s="63"/>
      <c r="P53" s="63"/>
      <c r="Q53" s="51"/>
      <c r="R53" s="51"/>
      <c r="S53" s="51"/>
      <c r="T53" s="51"/>
      <c r="U53" s="51"/>
      <c r="V53" s="62" t="s">
        <v>103</v>
      </c>
      <c r="W53" s="62">
        <v>34.217506631299734</v>
      </c>
      <c r="X53" s="51"/>
      <c r="Y53" s="51"/>
      <c r="Z53" s="51"/>
      <c r="AA53" s="51"/>
    </row>
    <row r="54" spans="1:27" ht="12.4" customHeight="1" x14ac:dyDescent="0.4">
      <c r="A54" s="70">
        <v>46</v>
      </c>
      <c r="B54" s="71" t="s">
        <v>68</v>
      </c>
      <c r="C54" s="72">
        <v>8.8932806324110665</v>
      </c>
      <c r="D54" s="72">
        <v>18.055115616091225</v>
      </c>
      <c r="E54" s="72">
        <v>13.563700952688521</v>
      </c>
      <c r="F54" s="66"/>
      <c r="G54" s="73">
        <f t="shared" si="5"/>
        <v>18.055115616091225</v>
      </c>
      <c r="H54" s="73">
        <f t="shared" si="2"/>
        <v>18.059715616091225</v>
      </c>
      <c r="I54" s="73">
        <f t="shared" si="3"/>
        <v>54</v>
      </c>
      <c r="J54" s="74" t="str">
        <f t="shared" si="4"/>
        <v>Central Goldfields</v>
      </c>
      <c r="K54" s="73">
        <f t="shared" si="6"/>
        <v>19.512195121951219</v>
      </c>
      <c r="L54" s="66"/>
      <c r="M54" s="66"/>
      <c r="N54" s="66"/>
      <c r="O54" s="63"/>
      <c r="P54" s="63"/>
      <c r="Q54" s="51"/>
      <c r="R54" s="51"/>
      <c r="S54" s="51"/>
      <c r="T54" s="51"/>
      <c r="U54" s="51"/>
      <c r="V54" s="62" t="s">
        <v>66</v>
      </c>
      <c r="W54" s="62">
        <v>34.311926605504588</v>
      </c>
      <c r="X54" s="51"/>
      <c r="Y54" s="51"/>
      <c r="Z54" s="51"/>
      <c r="AA54" s="51"/>
    </row>
    <row r="55" spans="1:27" ht="12.4" customHeight="1" x14ac:dyDescent="0.4">
      <c r="A55" s="78">
        <v>47</v>
      </c>
      <c r="B55" s="71" t="s">
        <v>90</v>
      </c>
      <c r="C55" s="72">
        <v>8.4531710914454266</v>
      </c>
      <c r="D55" s="72">
        <v>17.119499879778793</v>
      </c>
      <c r="E55" s="72">
        <v>13.088960342979636</v>
      </c>
      <c r="F55" s="66"/>
      <c r="G55" s="73">
        <f t="shared" si="5"/>
        <v>17.119499879778793</v>
      </c>
      <c r="H55" s="73">
        <f t="shared" si="2"/>
        <v>17.124199879778793</v>
      </c>
      <c r="I55" s="73">
        <f t="shared" si="3"/>
        <v>57</v>
      </c>
      <c r="J55" s="74" t="str">
        <f t="shared" si="4"/>
        <v>Glenelg</v>
      </c>
      <c r="K55" s="73">
        <f t="shared" si="6"/>
        <v>19.34346772416832</v>
      </c>
      <c r="L55" s="66"/>
      <c r="M55" s="66"/>
      <c r="N55" s="66"/>
      <c r="O55" s="63"/>
      <c r="P55" s="63"/>
      <c r="Q55" s="51"/>
      <c r="R55" s="51"/>
      <c r="S55" s="51"/>
      <c r="T55" s="51"/>
      <c r="U55" s="51"/>
      <c r="V55" s="62" t="s">
        <v>101</v>
      </c>
      <c r="W55" s="62">
        <v>34.312796208530806</v>
      </c>
      <c r="X55" s="51"/>
      <c r="Y55" s="51"/>
      <c r="Z55" s="51"/>
      <c r="AA55" s="51"/>
    </row>
    <row r="56" spans="1:27" ht="12.4" customHeight="1" x14ac:dyDescent="0.4">
      <c r="A56" s="78">
        <v>48</v>
      </c>
      <c r="B56" s="71" t="s">
        <v>91</v>
      </c>
      <c r="C56" s="72">
        <v>11.719390263891166</v>
      </c>
      <c r="D56" s="72">
        <v>22.771524186188014</v>
      </c>
      <c r="E56" s="72">
        <v>17.451676528599606</v>
      </c>
      <c r="F56" s="66"/>
      <c r="G56" s="73">
        <f t="shared" si="5"/>
        <v>22.771524186188014</v>
      </c>
      <c r="H56" s="73">
        <f t="shared" si="2"/>
        <v>22.776324186188013</v>
      </c>
      <c r="I56" s="73">
        <f t="shared" si="3"/>
        <v>31</v>
      </c>
      <c r="J56" s="74" t="str">
        <f t="shared" si="4"/>
        <v>Banyule</v>
      </c>
      <c r="K56" s="73">
        <f t="shared" si="6"/>
        <v>18.844541077807115</v>
      </c>
      <c r="L56" s="66"/>
      <c r="M56" s="66"/>
      <c r="N56" s="66"/>
      <c r="O56" s="63"/>
      <c r="P56" s="63"/>
      <c r="Q56" s="51"/>
      <c r="R56" s="51"/>
      <c r="S56" s="51"/>
      <c r="T56" s="51"/>
      <c r="U56" s="51"/>
      <c r="V56" s="62" t="s">
        <v>75</v>
      </c>
      <c r="W56" s="62">
        <v>34.323320958488019</v>
      </c>
      <c r="X56" s="51"/>
      <c r="Y56" s="51"/>
      <c r="Z56" s="51"/>
      <c r="AA56" s="51"/>
    </row>
    <row r="57" spans="1:27" ht="12.4" customHeight="1" x14ac:dyDescent="0.4">
      <c r="A57" s="70">
        <v>49</v>
      </c>
      <c r="B57" s="71" t="s">
        <v>54</v>
      </c>
      <c r="C57" s="72">
        <v>9.9986122675548152</v>
      </c>
      <c r="D57" s="72">
        <v>17.844172994387584</v>
      </c>
      <c r="E57" s="72">
        <v>14.145038167938932</v>
      </c>
      <c r="F57" s="66"/>
      <c r="G57" s="73">
        <f t="shared" si="5"/>
        <v>17.844172994387584</v>
      </c>
      <c r="H57" s="73">
        <f t="shared" si="2"/>
        <v>17.849072994387583</v>
      </c>
      <c r="I57" s="73">
        <f t="shared" si="3"/>
        <v>55</v>
      </c>
      <c r="J57" s="74" t="str">
        <f t="shared" si="4"/>
        <v>Moonee Valley</v>
      </c>
      <c r="K57" s="73">
        <f t="shared" si="6"/>
        <v>18.812864770892833</v>
      </c>
      <c r="L57" s="66"/>
      <c r="M57" s="66"/>
      <c r="N57" s="66"/>
      <c r="O57" s="63"/>
      <c r="P57" s="63"/>
      <c r="Q57" s="51"/>
      <c r="R57" s="51"/>
      <c r="S57" s="51"/>
      <c r="T57" s="51"/>
      <c r="U57" s="51"/>
      <c r="V57" s="62" t="s">
        <v>73</v>
      </c>
      <c r="W57" s="62">
        <v>34.33748584371461</v>
      </c>
      <c r="X57" s="51"/>
      <c r="Y57" s="51"/>
      <c r="Z57" s="51"/>
      <c r="AA57" s="51"/>
    </row>
    <row r="58" spans="1:27" ht="12.4" customHeight="1" x14ac:dyDescent="0.4">
      <c r="A58" s="78">
        <v>50</v>
      </c>
      <c r="B58" s="71" t="s">
        <v>55</v>
      </c>
      <c r="C58" s="72">
        <v>9.0220581274259199</v>
      </c>
      <c r="D58" s="72">
        <v>18.812864770892833</v>
      </c>
      <c r="E58" s="72">
        <v>13.957528051204207</v>
      </c>
      <c r="F58" s="66"/>
      <c r="G58" s="73">
        <f t="shared" si="5"/>
        <v>18.812864770892833</v>
      </c>
      <c r="H58" s="73">
        <f t="shared" si="2"/>
        <v>18.817864770892832</v>
      </c>
      <c r="I58" s="73">
        <f t="shared" si="3"/>
        <v>49</v>
      </c>
      <c r="J58" s="74" t="str">
        <f t="shared" si="4"/>
        <v>Moorabool</v>
      </c>
      <c r="K58" s="73">
        <f t="shared" si="6"/>
        <v>18.636411387750815</v>
      </c>
      <c r="L58" s="66"/>
      <c r="M58" s="66"/>
      <c r="N58" s="66"/>
      <c r="O58" s="63"/>
      <c r="P58" s="63"/>
      <c r="Q58" s="51"/>
      <c r="R58" s="51"/>
      <c r="S58" s="51"/>
      <c r="T58" s="51"/>
      <c r="U58" s="51"/>
      <c r="V58" s="62" t="s">
        <v>100</v>
      </c>
      <c r="W58" s="62">
        <v>34.371029224904703</v>
      </c>
      <c r="X58" s="51"/>
      <c r="Y58" s="51"/>
      <c r="Z58" s="51"/>
      <c r="AA58" s="51"/>
    </row>
    <row r="59" spans="1:27" ht="12.4" customHeight="1" x14ac:dyDescent="0.4">
      <c r="A59" s="78">
        <v>51</v>
      </c>
      <c r="B59" s="71" t="s">
        <v>92</v>
      </c>
      <c r="C59" s="72">
        <v>9.1783016708628971</v>
      </c>
      <c r="D59" s="72">
        <v>18.636411387750815</v>
      </c>
      <c r="E59" s="72">
        <v>14.109656570082707</v>
      </c>
      <c r="F59" s="66"/>
      <c r="G59" s="73">
        <f t="shared" si="5"/>
        <v>18.636411387750815</v>
      </c>
      <c r="H59" s="73">
        <f t="shared" si="2"/>
        <v>18.641511387750814</v>
      </c>
      <c r="I59" s="73">
        <f t="shared" si="3"/>
        <v>50</v>
      </c>
      <c r="J59" s="74" t="str">
        <f t="shared" si="4"/>
        <v>Greater Shepparton</v>
      </c>
      <c r="K59" s="73">
        <f t="shared" si="6"/>
        <v>18.615736206333661</v>
      </c>
      <c r="L59" s="66"/>
      <c r="M59" s="66"/>
      <c r="N59" s="66"/>
      <c r="O59" s="63"/>
      <c r="P59" s="63"/>
      <c r="Q59" s="51"/>
      <c r="R59" s="51"/>
      <c r="S59" s="51"/>
      <c r="T59" s="51"/>
      <c r="U59" s="51"/>
      <c r="V59" s="62" t="s">
        <v>108</v>
      </c>
      <c r="W59" s="62">
        <v>34.414831981460026</v>
      </c>
      <c r="X59" s="51"/>
      <c r="Y59" s="51"/>
      <c r="Z59" s="51"/>
      <c r="AA59" s="51"/>
    </row>
    <row r="60" spans="1:27" ht="12.4" customHeight="1" x14ac:dyDescent="0.4">
      <c r="A60" s="70">
        <v>52</v>
      </c>
      <c r="B60" s="71" t="s">
        <v>56</v>
      </c>
      <c r="C60" s="72">
        <v>7.7386014260482767</v>
      </c>
      <c r="D60" s="72">
        <v>15.075956669444265</v>
      </c>
      <c r="E60" s="72">
        <v>11.444573944573945</v>
      </c>
      <c r="F60" s="66"/>
      <c r="G60" s="73">
        <f t="shared" si="5"/>
        <v>15.075956669444265</v>
      </c>
      <c r="H60" s="73">
        <f t="shared" si="2"/>
        <v>15.081156669444265</v>
      </c>
      <c r="I60" s="73">
        <f t="shared" si="3"/>
        <v>71</v>
      </c>
      <c r="J60" s="74" t="str">
        <f t="shared" si="4"/>
        <v>Kingston</v>
      </c>
      <c r="K60" s="73">
        <f t="shared" si="6"/>
        <v>18.565431737199201</v>
      </c>
      <c r="L60" s="66"/>
      <c r="M60" s="66"/>
      <c r="N60" s="66"/>
      <c r="O60" s="63"/>
      <c r="P60" s="63"/>
      <c r="Q60" s="51"/>
      <c r="R60" s="51"/>
      <c r="S60" s="51"/>
      <c r="T60" s="51"/>
      <c r="U60" s="51"/>
      <c r="V60" s="62" t="s">
        <v>60</v>
      </c>
      <c r="W60" s="62">
        <v>34.828075150655799</v>
      </c>
      <c r="X60" s="51"/>
      <c r="Y60" s="51"/>
      <c r="Z60" s="51"/>
      <c r="AA60" s="51"/>
    </row>
    <row r="61" spans="1:27" ht="12.4" customHeight="1" x14ac:dyDescent="0.4">
      <c r="A61" s="78">
        <v>53</v>
      </c>
      <c r="B61" s="71" t="s">
        <v>108</v>
      </c>
      <c r="C61" s="72">
        <v>15.386503067484664</v>
      </c>
      <c r="D61" s="72">
        <v>28.131948622701231</v>
      </c>
      <c r="E61" s="72">
        <v>21.891271261114522</v>
      </c>
      <c r="F61" s="66"/>
      <c r="G61" s="73">
        <f t="shared" si="5"/>
        <v>28.131948622701231</v>
      </c>
      <c r="H61" s="73">
        <f t="shared" si="2"/>
        <v>28.137248622701229</v>
      </c>
      <c r="I61" s="73">
        <f t="shared" si="3"/>
        <v>15</v>
      </c>
      <c r="J61" s="74" t="str">
        <f t="shared" si="4"/>
        <v>Cardinia</v>
      </c>
      <c r="K61" s="73">
        <f t="shared" si="6"/>
        <v>18.294279355936641</v>
      </c>
      <c r="L61" s="66"/>
      <c r="M61" s="66"/>
      <c r="N61" s="66"/>
      <c r="O61" s="63"/>
      <c r="P61" s="63"/>
      <c r="Q61" s="51"/>
      <c r="R61" s="51"/>
      <c r="S61" s="51"/>
      <c r="T61" s="51"/>
      <c r="U61" s="51"/>
      <c r="V61" s="62" t="s">
        <v>65</v>
      </c>
      <c r="W61" s="62">
        <v>34.866828087167065</v>
      </c>
      <c r="X61" s="51"/>
      <c r="Y61" s="51"/>
      <c r="Z61" s="51"/>
      <c r="AA61" s="51"/>
    </row>
    <row r="62" spans="1:27" ht="12.4" customHeight="1" x14ac:dyDescent="0.4">
      <c r="A62" s="78">
        <v>54</v>
      </c>
      <c r="B62" s="71" t="s">
        <v>93</v>
      </c>
      <c r="C62" s="72">
        <v>18.417333961375412</v>
      </c>
      <c r="D62" s="72">
        <v>28.011404133998575</v>
      </c>
      <c r="E62" s="72">
        <v>23.19337670017741</v>
      </c>
      <c r="F62" s="66"/>
      <c r="G62" s="73">
        <f t="shared" si="5"/>
        <v>28.011404133998575</v>
      </c>
      <c r="H62" s="73">
        <f t="shared" si="2"/>
        <v>28.016804133998576</v>
      </c>
      <c r="I62" s="73">
        <f t="shared" si="3"/>
        <v>17</v>
      </c>
      <c r="J62" s="74" t="str">
        <f t="shared" si="4"/>
        <v>Mildura</v>
      </c>
      <c r="K62" s="73">
        <f t="shared" si="6"/>
        <v>18.055115616091225</v>
      </c>
      <c r="L62" s="66"/>
      <c r="M62" s="66"/>
      <c r="N62" s="66"/>
      <c r="O62" s="63"/>
      <c r="P62" s="63"/>
      <c r="Q62" s="51"/>
      <c r="R62" s="51"/>
      <c r="S62" s="51"/>
      <c r="T62" s="51"/>
      <c r="U62" s="51"/>
      <c r="V62" s="62" t="s">
        <v>79</v>
      </c>
      <c r="W62" s="62">
        <v>34.965831435079728</v>
      </c>
      <c r="X62" s="51"/>
      <c r="Y62" s="51"/>
      <c r="Z62" s="51"/>
      <c r="AA62" s="51"/>
    </row>
    <row r="63" spans="1:27" ht="12.4" customHeight="1" x14ac:dyDescent="0.4">
      <c r="A63" s="70">
        <v>55</v>
      </c>
      <c r="B63" s="71" t="s">
        <v>94</v>
      </c>
      <c r="C63" s="72">
        <v>17.036290322580644</v>
      </c>
      <c r="D63" s="72">
        <v>32.658693652253909</v>
      </c>
      <c r="E63" s="72">
        <v>25.204425204425206</v>
      </c>
      <c r="F63" s="66"/>
      <c r="G63" s="73">
        <f t="shared" si="5"/>
        <v>32.658693652253909</v>
      </c>
      <c r="H63" s="73">
        <f t="shared" si="2"/>
        <v>32.664193652253907</v>
      </c>
      <c r="I63" s="73">
        <f t="shared" si="3"/>
        <v>5</v>
      </c>
      <c r="J63" s="74" t="str">
        <f t="shared" si="4"/>
        <v>Monash</v>
      </c>
      <c r="K63" s="73">
        <f t="shared" si="6"/>
        <v>17.844172994387584</v>
      </c>
      <c r="L63" s="66"/>
      <c r="M63" s="66"/>
      <c r="N63" s="66"/>
      <c r="O63" s="63"/>
      <c r="P63" s="63"/>
      <c r="Q63" s="51"/>
      <c r="R63" s="51"/>
      <c r="S63" s="51"/>
      <c r="T63" s="51"/>
      <c r="U63" s="51"/>
      <c r="V63" s="62" t="s">
        <v>77</v>
      </c>
      <c r="W63" s="62">
        <v>34.978229317851962</v>
      </c>
      <c r="X63" s="51"/>
      <c r="Y63" s="51"/>
      <c r="Z63" s="51"/>
      <c r="AA63" s="51"/>
    </row>
    <row r="64" spans="1:27" ht="12.4" customHeight="1" x14ac:dyDescent="0.4">
      <c r="A64" s="78">
        <v>56</v>
      </c>
      <c r="B64" s="71" t="s">
        <v>95</v>
      </c>
      <c r="C64" s="72">
        <v>15.263999999999999</v>
      </c>
      <c r="D64" s="72">
        <v>29.161947904869763</v>
      </c>
      <c r="E64" s="72">
        <v>22.637824846026739</v>
      </c>
      <c r="F64" s="66"/>
      <c r="G64" s="73">
        <f t="shared" si="5"/>
        <v>29.161947904869763</v>
      </c>
      <c r="H64" s="73">
        <f t="shared" si="2"/>
        <v>29.167547904869764</v>
      </c>
      <c r="I64" s="73">
        <f t="shared" si="3"/>
        <v>11</v>
      </c>
      <c r="J64" s="74" t="str">
        <f t="shared" si="4"/>
        <v>Whitehorse</v>
      </c>
      <c r="K64" s="73">
        <f t="shared" si="6"/>
        <v>17.352934236296282</v>
      </c>
      <c r="L64" s="66"/>
      <c r="M64" s="66"/>
      <c r="N64" s="66"/>
      <c r="O64" s="63"/>
      <c r="P64" s="63"/>
      <c r="Q64" s="51"/>
      <c r="R64" s="51"/>
      <c r="S64" s="51"/>
      <c r="T64" s="51"/>
      <c r="U64" s="51"/>
      <c r="V64" s="62" t="s">
        <v>50</v>
      </c>
      <c r="W64" s="62">
        <v>35.13040093421565</v>
      </c>
      <c r="X64" s="51"/>
      <c r="Y64" s="51"/>
      <c r="Z64" s="51"/>
      <c r="AA64" s="51"/>
    </row>
    <row r="65" spans="1:27" ht="12.4" customHeight="1" x14ac:dyDescent="0.4">
      <c r="A65" s="78">
        <v>57</v>
      </c>
      <c r="B65" s="71" t="s">
        <v>96</v>
      </c>
      <c r="C65" s="72">
        <v>13.358661682701145</v>
      </c>
      <c r="D65" s="72">
        <v>24.808939323760999</v>
      </c>
      <c r="E65" s="72">
        <v>19.24622666785746</v>
      </c>
      <c r="F65" s="66"/>
      <c r="G65" s="73">
        <f t="shared" si="5"/>
        <v>24.808939323760999</v>
      </c>
      <c r="H65" s="73">
        <f t="shared" si="2"/>
        <v>24.814639323761</v>
      </c>
      <c r="I65" s="73">
        <f t="shared" si="3"/>
        <v>24</v>
      </c>
      <c r="J65" s="74" t="str">
        <f t="shared" si="4"/>
        <v>Mitchell</v>
      </c>
      <c r="K65" s="73">
        <f t="shared" si="6"/>
        <v>17.119499879778793</v>
      </c>
      <c r="L65" s="66"/>
      <c r="M65" s="66"/>
      <c r="N65" s="66"/>
      <c r="O65" s="63"/>
      <c r="P65" s="63"/>
      <c r="Q65" s="51"/>
      <c r="R65" s="51"/>
      <c r="S65" s="51"/>
      <c r="T65" s="51"/>
      <c r="U65" s="51"/>
      <c r="V65" s="62" t="s">
        <v>78</v>
      </c>
      <c r="W65" s="62">
        <v>35.136582753079807</v>
      </c>
      <c r="X65" s="51"/>
      <c r="Y65" s="51"/>
      <c r="Z65" s="51"/>
      <c r="AA65" s="51"/>
    </row>
    <row r="66" spans="1:27" ht="12.4" customHeight="1" x14ac:dyDescent="0.4">
      <c r="A66" s="70">
        <v>58</v>
      </c>
      <c r="B66" s="71" t="s">
        <v>97</v>
      </c>
      <c r="C66" s="72">
        <v>11.262376237623762</v>
      </c>
      <c r="D66" s="72">
        <v>22.24744608399546</v>
      </c>
      <c r="E66" s="72">
        <v>16.992303137951449</v>
      </c>
      <c r="F66" s="66"/>
      <c r="G66" s="73">
        <f t="shared" si="5"/>
        <v>22.24744608399546</v>
      </c>
      <c r="H66" s="73">
        <f t="shared" si="2"/>
        <v>22.25324608399546</v>
      </c>
      <c r="I66" s="73">
        <f t="shared" si="3"/>
        <v>35</v>
      </c>
      <c r="J66" s="74" t="str">
        <f t="shared" si="4"/>
        <v>Frankston</v>
      </c>
      <c r="K66" s="73">
        <f t="shared" si="6"/>
        <v>17.04784097120336</v>
      </c>
      <c r="L66" s="66"/>
      <c r="M66" s="66"/>
      <c r="N66" s="66"/>
      <c r="O66" s="63"/>
      <c r="P66" s="63"/>
      <c r="Q66" s="51"/>
      <c r="R66" s="51"/>
      <c r="S66" s="51"/>
      <c r="T66" s="51"/>
      <c r="U66" s="51"/>
      <c r="V66" s="62" t="s">
        <v>99</v>
      </c>
      <c r="W66" s="62">
        <v>35.206820334701611</v>
      </c>
      <c r="X66" s="51"/>
      <c r="Y66" s="51"/>
      <c r="Z66" s="51"/>
      <c r="AA66" s="51"/>
    </row>
    <row r="67" spans="1:27" ht="12.4" customHeight="1" x14ac:dyDescent="0.4">
      <c r="A67" s="78">
        <v>59</v>
      </c>
      <c r="B67" s="71" t="s">
        <v>57</v>
      </c>
      <c r="C67" s="72">
        <v>12.269558986385251</v>
      </c>
      <c r="D67" s="72">
        <v>20.176167525344859</v>
      </c>
      <c r="E67" s="72">
        <v>16.182736440357314</v>
      </c>
      <c r="F67" s="66"/>
      <c r="G67" s="73">
        <f t="shared" si="5"/>
        <v>20.176167525344859</v>
      </c>
      <c r="H67" s="73">
        <f t="shared" si="2"/>
        <v>20.182067525344859</v>
      </c>
      <c r="I67" s="73">
        <f t="shared" si="3"/>
        <v>43</v>
      </c>
      <c r="J67" s="74" t="str">
        <f t="shared" si="4"/>
        <v>Maroondah</v>
      </c>
      <c r="K67" s="73">
        <f t="shared" si="6"/>
        <v>16.9851879219427</v>
      </c>
      <c r="L67" s="66"/>
      <c r="M67" s="66"/>
      <c r="N67" s="66"/>
      <c r="O67" s="63"/>
      <c r="P67" s="63"/>
      <c r="Q67" s="51"/>
      <c r="R67" s="51"/>
      <c r="S67" s="51"/>
      <c r="T67" s="51"/>
      <c r="U67" s="51"/>
      <c r="V67" s="62" t="s">
        <v>39</v>
      </c>
      <c r="W67" s="62">
        <v>35.297322540473225</v>
      </c>
      <c r="X67" s="51"/>
      <c r="Y67" s="51"/>
      <c r="Z67" s="51"/>
      <c r="AA67" s="51"/>
    </row>
    <row r="68" spans="1:27" ht="12.4" customHeight="1" x14ac:dyDescent="0.4">
      <c r="A68" s="78">
        <v>60</v>
      </c>
      <c r="B68" s="71" t="s">
        <v>98</v>
      </c>
      <c r="C68" s="72">
        <v>11.811023622047244</v>
      </c>
      <c r="D68" s="72">
        <v>25.563425627817125</v>
      </c>
      <c r="E68" s="72">
        <v>19.050847457627118</v>
      </c>
      <c r="F68" s="66"/>
      <c r="G68" s="73">
        <f t="shared" si="5"/>
        <v>25.563425627817125</v>
      </c>
      <c r="H68" s="73">
        <f t="shared" si="2"/>
        <v>25.569425627817125</v>
      </c>
      <c r="I68" s="73">
        <f t="shared" si="3"/>
        <v>23</v>
      </c>
      <c r="J68" s="74" t="str">
        <f t="shared" si="4"/>
        <v>Yarra</v>
      </c>
      <c r="K68" s="73">
        <f t="shared" si="6"/>
        <v>16.835171028992143</v>
      </c>
      <c r="L68" s="66"/>
      <c r="M68" s="66"/>
      <c r="N68" s="66"/>
      <c r="O68" s="63"/>
      <c r="P68" s="63"/>
      <c r="Q68" s="51"/>
      <c r="R68" s="51"/>
      <c r="S68" s="51"/>
      <c r="T68" s="51"/>
      <c r="U68" s="51"/>
      <c r="V68" s="62" t="s">
        <v>72</v>
      </c>
      <c r="W68" s="62">
        <v>35.98326359832636</v>
      </c>
      <c r="X68" s="51"/>
      <c r="Y68" s="51"/>
      <c r="Z68" s="51"/>
      <c r="AA68" s="51"/>
    </row>
    <row r="69" spans="1:27" ht="12.4" customHeight="1" x14ac:dyDescent="0.4">
      <c r="A69" s="70">
        <v>61</v>
      </c>
      <c r="B69" s="71" t="s">
        <v>27</v>
      </c>
      <c r="C69" s="72">
        <v>20.904836193447736</v>
      </c>
      <c r="D69" s="72">
        <v>35</v>
      </c>
      <c r="E69" s="72">
        <v>27.835051546391753</v>
      </c>
      <c r="F69" s="66"/>
      <c r="G69" s="73">
        <f t="shared" si="5"/>
        <v>35</v>
      </c>
      <c r="H69" s="73">
        <f t="shared" si="2"/>
        <v>35.006100000000004</v>
      </c>
      <c r="I69" s="73">
        <f t="shared" si="3"/>
        <v>2</v>
      </c>
      <c r="J69" s="74" t="str">
        <f t="shared" si="4"/>
        <v>Warrnambool</v>
      </c>
      <c r="K69" s="73">
        <f t="shared" si="6"/>
        <v>16.830294530154276</v>
      </c>
      <c r="L69" s="66"/>
      <c r="M69" s="66"/>
      <c r="N69" s="66"/>
      <c r="O69" s="63"/>
      <c r="P69" s="63"/>
      <c r="Q69" s="51"/>
      <c r="R69" s="51"/>
      <c r="S69" s="51"/>
      <c r="T69" s="51"/>
      <c r="U69" s="51"/>
      <c r="V69" s="62" t="s">
        <v>58</v>
      </c>
      <c r="W69" s="62">
        <v>36.011876257063506</v>
      </c>
      <c r="X69" s="51"/>
      <c r="Y69" s="51"/>
      <c r="Z69" s="51"/>
      <c r="AA69" s="51"/>
    </row>
    <row r="70" spans="1:27" ht="12.4" customHeight="1" x14ac:dyDescent="0.4">
      <c r="A70" s="78">
        <v>62</v>
      </c>
      <c r="B70" s="71" t="s">
        <v>99</v>
      </c>
      <c r="C70" s="72">
        <v>17.262734169376063</v>
      </c>
      <c r="D70" s="72">
        <v>29.895104895104897</v>
      </c>
      <c r="E70" s="72">
        <v>23.770922464910306</v>
      </c>
      <c r="F70" s="66"/>
      <c r="G70" s="73">
        <f t="shared" si="5"/>
        <v>29.895104895104897</v>
      </c>
      <c r="H70" s="73">
        <f t="shared" si="2"/>
        <v>29.901304895104897</v>
      </c>
      <c r="I70" s="73">
        <f t="shared" si="3"/>
        <v>10</v>
      </c>
      <c r="J70" s="74" t="str">
        <f t="shared" si="4"/>
        <v>Ballarat</v>
      </c>
      <c r="K70" s="73">
        <f t="shared" si="6"/>
        <v>16.731045974399759</v>
      </c>
      <c r="L70" s="66"/>
      <c r="M70" s="66"/>
      <c r="N70" s="66"/>
      <c r="O70" s="63"/>
      <c r="P70" s="63"/>
      <c r="Q70" s="51"/>
      <c r="R70" s="51"/>
      <c r="S70" s="51"/>
      <c r="T70" s="51"/>
      <c r="U70" s="51"/>
      <c r="V70" s="62" t="s">
        <v>37</v>
      </c>
      <c r="W70" s="62">
        <v>36.371914204775393</v>
      </c>
      <c r="X70" s="51"/>
      <c r="Y70" s="51"/>
      <c r="Z70" s="51"/>
      <c r="AA70" s="51"/>
    </row>
    <row r="71" spans="1:27" ht="12.4" customHeight="1" x14ac:dyDescent="0.4">
      <c r="A71" s="78">
        <v>63</v>
      </c>
      <c r="B71" s="71" t="s">
        <v>100</v>
      </c>
      <c r="C71" s="72">
        <v>14.745162169528481</v>
      </c>
      <c r="D71" s="72">
        <v>26.534806062162858</v>
      </c>
      <c r="E71" s="72">
        <v>20.814599312351227</v>
      </c>
      <c r="F71" s="66"/>
      <c r="G71" s="73">
        <f t="shared" si="5"/>
        <v>26.534806062162858</v>
      </c>
      <c r="H71" s="73">
        <f t="shared" si="2"/>
        <v>26.541106062162857</v>
      </c>
      <c r="I71" s="73">
        <f t="shared" si="3"/>
        <v>21</v>
      </c>
      <c r="J71" s="74" t="str">
        <f t="shared" si="4"/>
        <v>Hume</v>
      </c>
      <c r="K71" s="73">
        <f t="shared" si="6"/>
        <v>16.711268108185255</v>
      </c>
      <c r="L71" s="66"/>
      <c r="M71" s="66"/>
      <c r="N71" s="66"/>
      <c r="O71" s="63"/>
      <c r="P71" s="63"/>
      <c r="Q71" s="51"/>
      <c r="R71" s="51"/>
      <c r="S71" s="51"/>
      <c r="T71" s="51"/>
      <c r="U71" s="51"/>
      <c r="V71" s="62" t="s">
        <v>34</v>
      </c>
      <c r="W71" s="62">
        <v>36.398059401254287</v>
      </c>
      <c r="X71" s="51"/>
      <c r="Y71" s="51"/>
      <c r="Z71" s="51"/>
      <c r="AA71" s="51"/>
    </row>
    <row r="72" spans="1:27" ht="12.4" customHeight="1" x14ac:dyDescent="0.4">
      <c r="A72" s="70">
        <v>64</v>
      </c>
      <c r="B72" s="71" t="s">
        <v>58</v>
      </c>
      <c r="C72" s="72">
        <v>12.28838486175567</v>
      </c>
      <c r="D72" s="72">
        <v>21.84261287475071</v>
      </c>
      <c r="E72" s="72">
        <v>17.064640026150197</v>
      </c>
      <c r="F72" s="66"/>
      <c r="G72" s="73">
        <f t="shared" si="5"/>
        <v>21.84261287475071</v>
      </c>
      <c r="H72" s="73">
        <f t="shared" si="2"/>
        <v>21.849012874750709</v>
      </c>
      <c r="I72" s="73">
        <f t="shared" si="3"/>
        <v>37</v>
      </c>
      <c r="J72" s="74" t="str">
        <f t="shared" si="4"/>
        <v>Greater Geelong</v>
      </c>
      <c r="K72" s="73">
        <f t="shared" si="6"/>
        <v>16.710629830163356</v>
      </c>
      <c r="L72" s="66"/>
      <c r="M72" s="66"/>
      <c r="N72" s="66"/>
      <c r="O72" s="63"/>
      <c r="P72" s="63"/>
      <c r="Q72" s="51"/>
      <c r="R72" s="51"/>
      <c r="S72" s="51"/>
      <c r="T72" s="51"/>
      <c r="U72" s="51"/>
      <c r="V72" s="62" t="s">
        <v>102</v>
      </c>
      <c r="W72" s="62">
        <v>36.49179570140975</v>
      </c>
      <c r="X72" s="51"/>
      <c r="Y72" s="51"/>
      <c r="Z72" s="51"/>
      <c r="AA72" s="51"/>
    </row>
    <row r="73" spans="1:27" ht="12.4" customHeight="1" x14ac:dyDescent="0.4">
      <c r="A73" s="78">
        <v>65</v>
      </c>
      <c r="B73" s="71" t="s">
        <v>101</v>
      </c>
      <c r="C73" s="72">
        <v>15.391156462585034</v>
      </c>
      <c r="D73" s="72">
        <v>27.820152549177035</v>
      </c>
      <c r="E73" s="72">
        <v>21.784018170555441</v>
      </c>
      <c r="F73" s="66"/>
      <c r="G73" s="73">
        <f t="shared" ref="G73:G87" si="7">VLOOKUP(A73,$A$9:$E$87,2+$D$4)</f>
        <v>27.820152549177035</v>
      </c>
      <c r="H73" s="73">
        <f t="shared" si="2"/>
        <v>27.826652549177034</v>
      </c>
      <c r="I73" s="73">
        <f t="shared" si="3"/>
        <v>19</v>
      </c>
      <c r="J73" s="74" t="str">
        <f t="shared" si="4"/>
        <v>Knox</v>
      </c>
      <c r="K73" s="73">
        <f t="shared" ref="K73:K87" si="8">VLOOKUP(MATCH(A73,I$9:I$87,0),$A$9:$E$87,2+$D$4)</f>
        <v>16.394851835048595</v>
      </c>
      <c r="L73" s="66"/>
      <c r="M73" s="66"/>
      <c r="N73" s="66"/>
      <c r="O73" s="63"/>
      <c r="P73" s="63"/>
      <c r="Q73" s="51"/>
      <c r="R73" s="51"/>
      <c r="S73" s="51"/>
      <c r="T73" s="51"/>
      <c r="U73" s="51"/>
      <c r="V73" s="62" t="s">
        <v>33</v>
      </c>
      <c r="W73" s="62">
        <v>36.546469389563214</v>
      </c>
      <c r="X73" s="51"/>
      <c r="Y73" s="51"/>
      <c r="Z73" s="51"/>
      <c r="AA73" s="51"/>
    </row>
    <row r="74" spans="1:27" ht="12.4" customHeight="1" x14ac:dyDescent="0.4">
      <c r="A74" s="78">
        <v>66</v>
      </c>
      <c r="B74" s="71" t="s">
        <v>102</v>
      </c>
      <c r="C74" s="72">
        <v>17.277601488127804</v>
      </c>
      <c r="D74" s="72">
        <v>29.060913705583758</v>
      </c>
      <c r="E74" s="72">
        <v>23.269696154880346</v>
      </c>
      <c r="F74" s="66"/>
      <c r="G74" s="73">
        <f t="shared" si="7"/>
        <v>29.060913705583758</v>
      </c>
      <c r="H74" s="73">
        <f t="shared" ref="H74:H87" si="9">G74+0.0001*A74</f>
        <v>29.067513705583757</v>
      </c>
      <c r="I74" s="73">
        <f t="shared" ref="I74:I87" si="10">RANK(H74,H$9:H$87)</f>
        <v>12</v>
      </c>
      <c r="J74" s="74" t="str">
        <f t="shared" ref="J74:J87" si="11">VLOOKUP(MATCH(A74,I$9:I$87,0),$A$9:$E$87,2)</f>
        <v>Greater Bendigo</v>
      </c>
      <c r="K74" s="73">
        <f t="shared" si="8"/>
        <v>16.363766456783058</v>
      </c>
      <c r="L74" s="66"/>
      <c r="M74" s="66"/>
      <c r="N74" s="66"/>
      <c r="O74" s="63"/>
      <c r="P74" s="63"/>
      <c r="Q74" s="51"/>
      <c r="R74" s="51"/>
      <c r="S74" s="51"/>
      <c r="T74" s="51"/>
      <c r="U74" s="51"/>
      <c r="V74" s="62" t="s">
        <v>104</v>
      </c>
      <c r="W74" s="62">
        <v>36.605981794538359</v>
      </c>
      <c r="X74" s="51"/>
      <c r="Y74" s="51"/>
      <c r="Z74" s="51"/>
      <c r="AA74" s="51"/>
    </row>
    <row r="75" spans="1:27" ht="12.4" customHeight="1" x14ac:dyDescent="0.4">
      <c r="A75" s="70">
        <v>67</v>
      </c>
      <c r="B75" s="71" t="s">
        <v>69</v>
      </c>
      <c r="C75" s="72">
        <v>10.937150525609484</v>
      </c>
      <c r="D75" s="72">
        <v>19.865384615384617</v>
      </c>
      <c r="E75" s="72">
        <v>15.73777272257264</v>
      </c>
      <c r="F75" s="66"/>
      <c r="G75" s="73">
        <f t="shared" si="7"/>
        <v>19.865384615384617</v>
      </c>
      <c r="H75" s="73">
        <f t="shared" si="9"/>
        <v>19.872084615384615</v>
      </c>
      <c r="I75" s="73">
        <f t="shared" si="10"/>
        <v>45</v>
      </c>
      <c r="J75" s="74" t="str">
        <f t="shared" si="11"/>
        <v>Casey</v>
      </c>
      <c r="K75" s="73">
        <f t="shared" si="8"/>
        <v>16.24939687985847</v>
      </c>
      <c r="L75" s="66"/>
      <c r="M75" s="66"/>
      <c r="N75" s="66"/>
      <c r="O75" s="63"/>
      <c r="P75" s="63"/>
      <c r="Q75" s="51"/>
      <c r="R75" s="51"/>
      <c r="S75" s="51"/>
      <c r="T75" s="51"/>
      <c r="U75" s="51"/>
      <c r="V75" s="62" t="s">
        <v>86</v>
      </c>
      <c r="W75" s="62">
        <v>36.696658097686374</v>
      </c>
      <c r="X75" s="51"/>
      <c r="Y75" s="51"/>
      <c r="Z75" s="51"/>
      <c r="AA75" s="51"/>
    </row>
    <row r="76" spans="1:27" ht="12.4" customHeight="1" x14ac:dyDescent="0.4">
      <c r="A76" s="78">
        <v>68</v>
      </c>
      <c r="B76" s="71" t="s">
        <v>103</v>
      </c>
      <c r="C76" s="72">
        <v>19.36936936936937</v>
      </c>
      <c r="D76" s="72">
        <v>33.333333333333329</v>
      </c>
      <c r="E76" s="72">
        <v>26.73758865248227</v>
      </c>
      <c r="F76" s="66"/>
      <c r="G76" s="73">
        <f t="shared" si="7"/>
        <v>33.333333333333329</v>
      </c>
      <c r="H76" s="73">
        <f t="shared" si="9"/>
        <v>33.340133333333327</v>
      </c>
      <c r="I76" s="73">
        <f t="shared" si="10"/>
        <v>3</v>
      </c>
      <c r="J76" s="74" t="str">
        <f t="shared" si="11"/>
        <v>Hobsons Bay</v>
      </c>
      <c r="K76" s="73">
        <f t="shared" si="8"/>
        <v>16.144316452945013</v>
      </c>
      <c r="L76" s="66"/>
      <c r="M76" s="66"/>
      <c r="N76" s="66"/>
      <c r="O76" s="63"/>
      <c r="P76" s="63"/>
      <c r="Q76" s="51"/>
      <c r="R76" s="51"/>
      <c r="S76" s="51"/>
      <c r="T76" s="51"/>
      <c r="U76" s="51"/>
      <c r="V76" s="62" t="s">
        <v>88</v>
      </c>
      <c r="W76" s="62">
        <v>37.253254934901307</v>
      </c>
      <c r="X76" s="51"/>
      <c r="Y76" s="51"/>
      <c r="Z76" s="51"/>
      <c r="AA76" s="51"/>
    </row>
    <row r="77" spans="1:27" ht="12.4" customHeight="1" x14ac:dyDescent="0.4">
      <c r="A77" s="78">
        <v>69</v>
      </c>
      <c r="B77" s="71" t="s">
        <v>70</v>
      </c>
      <c r="C77" s="72">
        <v>11.22154998559493</v>
      </c>
      <c r="D77" s="72">
        <v>21.844238563983787</v>
      </c>
      <c r="E77" s="72">
        <v>16.51985559566787</v>
      </c>
      <c r="F77" s="66"/>
      <c r="G77" s="73">
        <f t="shared" si="7"/>
        <v>21.844238563983787</v>
      </c>
      <c r="H77" s="73">
        <f t="shared" si="9"/>
        <v>21.851138563983788</v>
      </c>
      <c r="I77" s="73">
        <f t="shared" si="10"/>
        <v>36</v>
      </c>
      <c r="J77" s="74" t="str">
        <f t="shared" si="11"/>
        <v>Darebin</v>
      </c>
      <c r="K77" s="73">
        <f t="shared" si="8"/>
        <v>16.073710576087514</v>
      </c>
      <c r="L77" s="66"/>
      <c r="M77" s="66"/>
      <c r="N77" s="66"/>
      <c r="O77" s="63"/>
      <c r="P77" s="63"/>
      <c r="Q77" s="51"/>
      <c r="R77" s="51"/>
      <c r="S77" s="51"/>
      <c r="T77" s="51"/>
      <c r="U77" s="51"/>
      <c r="V77" s="62" t="s">
        <v>52</v>
      </c>
      <c r="W77" s="62">
        <v>37.364236927555709</v>
      </c>
      <c r="X77" s="51"/>
      <c r="Y77" s="51"/>
      <c r="Z77" s="51"/>
      <c r="AA77" s="51"/>
    </row>
    <row r="78" spans="1:27" ht="12.4" customHeight="1" x14ac:dyDescent="0.4">
      <c r="A78" s="70">
        <v>70</v>
      </c>
      <c r="B78" s="71" t="s">
        <v>59</v>
      </c>
      <c r="C78" s="72">
        <v>8.6552964381018693</v>
      </c>
      <c r="D78" s="72">
        <v>16.830294530154276</v>
      </c>
      <c r="E78" s="72">
        <v>12.727802037845706</v>
      </c>
      <c r="F78" s="66"/>
      <c r="G78" s="73">
        <f t="shared" si="7"/>
        <v>16.830294530154276</v>
      </c>
      <c r="H78" s="73">
        <f t="shared" si="9"/>
        <v>16.837294530154278</v>
      </c>
      <c r="I78" s="73">
        <f t="shared" si="10"/>
        <v>61</v>
      </c>
      <c r="J78" s="74" t="str">
        <f t="shared" si="11"/>
        <v>Whittlesea</v>
      </c>
      <c r="K78" s="73">
        <f t="shared" si="8"/>
        <v>15.382570790658114</v>
      </c>
      <c r="L78" s="66"/>
      <c r="M78" s="66"/>
      <c r="N78" s="66"/>
      <c r="O78" s="63"/>
      <c r="P78" s="63"/>
      <c r="Q78" s="51"/>
      <c r="R78" s="51"/>
      <c r="S78" s="51"/>
      <c r="T78" s="51"/>
      <c r="U78" s="51"/>
      <c r="V78" s="62" t="s">
        <v>82</v>
      </c>
      <c r="W78" s="62">
        <v>37.419814682822519</v>
      </c>
      <c r="X78" s="51"/>
      <c r="Y78" s="51"/>
      <c r="Z78" s="51"/>
      <c r="AA78" s="51"/>
    </row>
    <row r="79" spans="1:27" ht="12.4" customHeight="1" x14ac:dyDescent="0.4">
      <c r="A79" s="78">
        <v>71</v>
      </c>
      <c r="B79" s="71" t="s">
        <v>104</v>
      </c>
      <c r="C79" s="72">
        <v>12.138852953859422</v>
      </c>
      <c r="D79" s="72">
        <v>20.047291045543332</v>
      </c>
      <c r="E79" s="72">
        <v>16.186917855075514</v>
      </c>
      <c r="F79" s="66"/>
      <c r="G79" s="73">
        <f t="shared" si="7"/>
        <v>20.047291045543332</v>
      </c>
      <c r="H79" s="73">
        <f t="shared" si="9"/>
        <v>20.054391045543333</v>
      </c>
      <c r="I79" s="73">
        <f t="shared" si="10"/>
        <v>44</v>
      </c>
      <c r="J79" s="74" t="str">
        <f t="shared" si="11"/>
        <v>Moreland</v>
      </c>
      <c r="K79" s="73">
        <f t="shared" si="8"/>
        <v>15.075956669444265</v>
      </c>
      <c r="L79" s="66"/>
      <c r="M79" s="66"/>
      <c r="N79" s="66"/>
      <c r="O79" s="63"/>
      <c r="P79" s="63"/>
      <c r="Q79" s="51"/>
      <c r="R79" s="51"/>
      <c r="S79" s="51"/>
      <c r="T79" s="51"/>
      <c r="U79" s="51"/>
      <c r="V79" s="62" t="s">
        <v>64</v>
      </c>
      <c r="W79" s="62">
        <v>37.692307692307693</v>
      </c>
      <c r="X79" s="51"/>
      <c r="Y79" s="51"/>
      <c r="Z79" s="51"/>
      <c r="AA79" s="51"/>
    </row>
    <row r="80" spans="1:27" ht="12.4" customHeight="1" x14ac:dyDescent="0.4">
      <c r="A80" s="78">
        <v>72</v>
      </c>
      <c r="B80" s="71" t="s">
        <v>105</v>
      </c>
      <c r="C80" s="72">
        <v>20.616113744075829</v>
      </c>
      <c r="D80" s="72">
        <v>38.161838161838162</v>
      </c>
      <c r="E80" s="72">
        <v>30.135501355013549</v>
      </c>
      <c r="F80" s="66"/>
      <c r="G80" s="73">
        <f t="shared" si="7"/>
        <v>38.161838161838162</v>
      </c>
      <c r="H80" s="73">
        <f t="shared" si="9"/>
        <v>38.169038161838159</v>
      </c>
      <c r="I80" s="73">
        <f t="shared" si="10"/>
        <v>1</v>
      </c>
      <c r="J80" s="74" t="str">
        <f t="shared" si="11"/>
        <v>Melton</v>
      </c>
      <c r="K80" s="73">
        <f t="shared" si="8"/>
        <v>14.826614951285958</v>
      </c>
      <c r="L80" s="66"/>
      <c r="M80" s="66"/>
      <c r="N80" s="66"/>
      <c r="O80" s="63"/>
      <c r="P80" s="63"/>
      <c r="Q80" s="51"/>
      <c r="R80" s="51"/>
      <c r="S80" s="51"/>
      <c r="T80" s="51"/>
      <c r="U80" s="51"/>
      <c r="V80" s="62" t="s">
        <v>71</v>
      </c>
      <c r="W80" s="79">
        <v>37.982195845697333</v>
      </c>
      <c r="X80" s="51"/>
      <c r="Y80" s="51"/>
      <c r="Z80" s="51"/>
      <c r="AA80" s="51"/>
    </row>
    <row r="81" spans="1:27" ht="12.4" customHeight="1" x14ac:dyDescent="0.4">
      <c r="A81" s="70">
        <v>73</v>
      </c>
      <c r="B81" s="71" t="s">
        <v>60</v>
      </c>
      <c r="C81" s="72">
        <v>9.6786110084964907</v>
      </c>
      <c r="D81" s="72">
        <v>17.352934236296282</v>
      </c>
      <c r="E81" s="72">
        <v>13.597801985924999</v>
      </c>
      <c r="F81" s="66"/>
      <c r="G81" s="73">
        <f t="shared" si="7"/>
        <v>17.352934236296282</v>
      </c>
      <c r="H81" s="73">
        <f t="shared" si="9"/>
        <v>17.360234236296282</v>
      </c>
      <c r="I81" s="73">
        <f t="shared" si="10"/>
        <v>56</v>
      </c>
      <c r="J81" s="74" t="str">
        <f t="shared" si="11"/>
        <v>Brimbank</v>
      </c>
      <c r="K81" s="73">
        <f t="shared" si="8"/>
        <v>14.444122174873385</v>
      </c>
      <c r="L81" s="66"/>
      <c r="M81" s="66"/>
      <c r="N81" s="66"/>
      <c r="O81" s="63"/>
      <c r="P81" s="63"/>
      <c r="Q81" s="51"/>
      <c r="R81" s="51"/>
      <c r="S81" s="51"/>
      <c r="T81" s="51"/>
      <c r="U81" s="51"/>
      <c r="V81" s="62" t="s">
        <v>84</v>
      </c>
      <c r="W81" s="62">
        <v>38.159371492704821</v>
      </c>
      <c r="X81" s="51"/>
      <c r="Y81" s="51"/>
      <c r="Z81" s="51"/>
      <c r="AA81" s="51"/>
    </row>
    <row r="82" spans="1:27" ht="12.4" customHeight="1" x14ac:dyDescent="0.4">
      <c r="A82" s="78">
        <v>74</v>
      </c>
      <c r="B82" s="71" t="s">
        <v>61</v>
      </c>
      <c r="C82" s="72">
        <v>6.5087216870606621</v>
      </c>
      <c r="D82" s="72">
        <v>15.382570790658114</v>
      </c>
      <c r="E82" s="72">
        <v>11.216824767080015</v>
      </c>
      <c r="F82" s="66"/>
      <c r="G82" s="73">
        <f t="shared" si="7"/>
        <v>15.382570790658114</v>
      </c>
      <c r="H82" s="73">
        <f t="shared" si="9"/>
        <v>15.389970790658115</v>
      </c>
      <c r="I82" s="73">
        <f t="shared" si="10"/>
        <v>70</v>
      </c>
      <c r="J82" s="74" t="str">
        <f t="shared" si="11"/>
        <v>Wodonga</v>
      </c>
      <c r="K82" s="73">
        <f t="shared" si="8"/>
        <v>14.203730272596843</v>
      </c>
      <c r="L82" s="66"/>
      <c r="M82" s="66"/>
      <c r="N82" s="66"/>
      <c r="O82" s="63"/>
      <c r="P82" s="63"/>
      <c r="Q82" s="51"/>
      <c r="R82" s="51"/>
      <c r="S82" s="51"/>
      <c r="T82" s="51"/>
      <c r="U82" s="51"/>
      <c r="V82" s="62" t="s">
        <v>27</v>
      </c>
      <c r="W82" s="62">
        <v>38.176638176638178</v>
      </c>
      <c r="X82" s="51"/>
      <c r="Y82" s="51"/>
      <c r="Z82" s="51"/>
      <c r="AA82" s="51"/>
    </row>
    <row r="83" spans="1:27" ht="12.4" customHeight="1" x14ac:dyDescent="0.4">
      <c r="A83" s="78">
        <v>75</v>
      </c>
      <c r="B83" s="71" t="s">
        <v>62</v>
      </c>
      <c r="C83" s="72">
        <v>7.6154683018494707</v>
      </c>
      <c r="D83" s="72">
        <v>14.203730272596843</v>
      </c>
      <c r="E83" s="72">
        <v>10.964699017796363</v>
      </c>
      <c r="F83" s="66"/>
      <c r="G83" s="73">
        <f t="shared" si="7"/>
        <v>14.203730272596843</v>
      </c>
      <c r="H83" s="73">
        <f t="shared" si="9"/>
        <v>14.211230272596843</v>
      </c>
      <c r="I83" s="73">
        <f t="shared" si="10"/>
        <v>74</v>
      </c>
      <c r="J83" s="74" t="str">
        <f t="shared" si="11"/>
        <v>Greater Dandenong</v>
      </c>
      <c r="K83" s="73">
        <f t="shared" si="8"/>
        <v>13.978637474758211</v>
      </c>
      <c r="L83" s="66"/>
      <c r="M83" s="66"/>
      <c r="N83" s="66"/>
      <c r="O83" s="63"/>
      <c r="P83" s="63"/>
      <c r="Q83" s="51"/>
      <c r="R83" s="51"/>
      <c r="S83" s="51"/>
      <c r="T83" s="51"/>
      <c r="U83" s="51"/>
      <c r="V83" s="62" t="s">
        <v>57</v>
      </c>
      <c r="W83" s="62">
        <v>38.294195384771776</v>
      </c>
      <c r="X83" s="51"/>
      <c r="Y83" s="51"/>
      <c r="Z83" s="51"/>
      <c r="AA83" s="51"/>
    </row>
    <row r="84" spans="1:27" ht="12.4" customHeight="1" x14ac:dyDescent="0.4">
      <c r="A84" s="70">
        <v>76</v>
      </c>
      <c r="B84" s="71" t="s">
        <v>63</v>
      </c>
      <c r="C84" s="72">
        <v>6.8966084140266659</v>
      </c>
      <c r="D84" s="72">
        <v>13.38909316201328</v>
      </c>
      <c r="E84" s="72">
        <v>10.465374535439834</v>
      </c>
      <c r="F84" s="66"/>
      <c r="G84" s="73">
        <f t="shared" si="7"/>
        <v>13.38909316201328</v>
      </c>
      <c r="H84" s="73">
        <f t="shared" si="9"/>
        <v>13.39669316201328</v>
      </c>
      <c r="I84" s="73">
        <f t="shared" si="10"/>
        <v>77</v>
      </c>
      <c r="J84" s="74" t="str">
        <f t="shared" si="11"/>
        <v>Maribyrnong</v>
      </c>
      <c r="K84" s="73">
        <f t="shared" si="8"/>
        <v>13.831023321437463</v>
      </c>
      <c r="L84" s="66"/>
      <c r="M84" s="66"/>
      <c r="N84" s="66"/>
      <c r="O84" s="63"/>
      <c r="P84" s="63"/>
      <c r="Q84" s="51"/>
      <c r="R84" s="51"/>
      <c r="S84" s="51"/>
      <c r="T84" s="51"/>
      <c r="U84" s="51"/>
      <c r="V84" s="62" t="s">
        <v>93</v>
      </c>
      <c r="W84" s="62">
        <v>39.877613462519122</v>
      </c>
      <c r="X84" s="51"/>
      <c r="Y84" s="51"/>
      <c r="Z84" s="51"/>
      <c r="AA84" s="51"/>
    </row>
    <row r="85" spans="1:27" ht="12.4" customHeight="1" x14ac:dyDescent="0.4">
      <c r="A85" s="78">
        <v>77</v>
      </c>
      <c r="B85" s="71" t="s">
        <v>64</v>
      </c>
      <c r="C85" s="72">
        <v>10.110512694970973</v>
      </c>
      <c r="D85" s="72">
        <v>16.835171028992143</v>
      </c>
      <c r="E85" s="72">
        <v>13.460627226619398</v>
      </c>
      <c r="F85" s="66"/>
      <c r="G85" s="73">
        <f t="shared" si="7"/>
        <v>16.835171028992143</v>
      </c>
      <c r="H85" s="73">
        <f t="shared" si="9"/>
        <v>16.842871028992143</v>
      </c>
      <c r="I85" s="73">
        <f t="shared" si="10"/>
        <v>60</v>
      </c>
      <c r="J85" s="74" t="str">
        <f t="shared" si="11"/>
        <v>Wyndham</v>
      </c>
      <c r="K85" s="73">
        <f t="shared" si="8"/>
        <v>13.38909316201328</v>
      </c>
      <c r="L85" s="66"/>
      <c r="M85" s="66"/>
      <c r="N85" s="66"/>
      <c r="O85" s="63"/>
      <c r="P85" s="63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12.4" customHeight="1" x14ac:dyDescent="0.4">
      <c r="A86" s="78">
        <v>78</v>
      </c>
      <c r="B86" s="71" t="s">
        <v>106</v>
      </c>
      <c r="C86" s="72">
        <v>11.215706670133923</v>
      </c>
      <c r="D86" s="72">
        <v>21.752937440457288</v>
      </c>
      <c r="E86" s="72">
        <v>16.649032648125754</v>
      </c>
      <c r="F86" s="66"/>
      <c r="G86" s="73">
        <f t="shared" si="7"/>
        <v>21.752937440457288</v>
      </c>
      <c r="H86" s="73">
        <f t="shared" si="9"/>
        <v>21.760737440457287</v>
      </c>
      <c r="I86" s="73">
        <f t="shared" si="10"/>
        <v>38</v>
      </c>
      <c r="J86" s="74" t="str">
        <f t="shared" si="11"/>
        <v>Latrobe</v>
      </c>
      <c r="K86" s="73">
        <f t="shared" si="8"/>
        <v>12.983528824557025</v>
      </c>
      <c r="L86" s="66"/>
      <c r="M86" s="66"/>
      <c r="N86" s="66"/>
      <c r="O86" s="63"/>
      <c r="P86" s="63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2.4" customHeight="1" x14ac:dyDescent="0.4">
      <c r="A87" s="70">
        <v>79</v>
      </c>
      <c r="B87" s="71" t="s">
        <v>107</v>
      </c>
      <c r="C87" s="72">
        <v>12.868852459016395</v>
      </c>
      <c r="D87" s="72">
        <v>30.565497494631355</v>
      </c>
      <c r="E87" s="72">
        <v>22.315628582346196</v>
      </c>
      <c r="F87" s="66"/>
      <c r="G87" s="73">
        <f t="shared" si="7"/>
        <v>30.565497494631355</v>
      </c>
      <c r="H87" s="73">
        <f t="shared" si="9"/>
        <v>30.573397494631354</v>
      </c>
      <c r="I87" s="73">
        <f t="shared" si="10"/>
        <v>7</v>
      </c>
      <c r="J87" s="74" t="str">
        <f t="shared" si="11"/>
        <v>Melbourne</v>
      </c>
      <c r="K87" s="73">
        <f t="shared" si="8"/>
        <v>12.151095857679692</v>
      </c>
      <c r="L87" s="66"/>
      <c r="M87" s="66"/>
      <c r="N87" s="66"/>
      <c r="O87" s="63"/>
      <c r="P87" s="63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2.4" customHeight="1" x14ac:dyDescent="0.4">
      <c r="A88" s="80"/>
      <c r="B88" s="81" t="s">
        <v>26</v>
      </c>
      <c r="C88" s="82">
        <v>9.7224009869131045</v>
      </c>
      <c r="D88" s="82">
        <v>18.439074426041572</v>
      </c>
      <c r="E88" s="82">
        <v>14.232311745236888</v>
      </c>
      <c r="F88" s="66"/>
      <c r="G88" s="66"/>
      <c r="H88" s="66"/>
      <c r="I88" s="66"/>
      <c r="J88" s="66"/>
      <c r="K88" s="66"/>
      <c r="L88" s="66"/>
      <c r="M88" s="66"/>
      <c r="N88" s="66"/>
      <c r="O88" s="63"/>
      <c r="P88" s="63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3.35" customHeight="1" x14ac:dyDescent="0.4">
      <c r="A89" s="42"/>
      <c r="B89" s="38"/>
      <c r="C89" s="39"/>
      <c r="D89" s="39"/>
      <c r="E89" s="37"/>
      <c r="F89" s="40"/>
      <c r="G89" s="40"/>
      <c r="H89" s="40"/>
      <c r="I89" s="40"/>
      <c r="J89" s="40"/>
      <c r="K89" s="40"/>
      <c r="L89" s="40"/>
      <c r="M89" s="40"/>
      <c r="N89" s="40"/>
    </row>
    <row r="90" spans="1:27" ht="13.35" customHeight="1" x14ac:dyDescent="0.4">
      <c r="A90" s="43"/>
      <c r="B90"/>
      <c r="C90"/>
      <c r="D90"/>
      <c r="E90"/>
      <c r="F90" s="40"/>
      <c r="G90" s="40"/>
      <c r="H90" s="40"/>
      <c r="I90" s="40"/>
      <c r="J90" s="40"/>
      <c r="K90" s="40"/>
      <c r="L90" s="40"/>
      <c r="M90" s="40"/>
      <c r="N90" s="40"/>
    </row>
    <row r="91" spans="1:27" ht="13.35" customHeight="1" x14ac:dyDescent="0.4">
      <c r="A91" s="42"/>
      <c r="B91"/>
      <c r="C91"/>
      <c r="D91"/>
      <c r="E91"/>
      <c r="F91" s="40"/>
      <c r="G91" s="40"/>
      <c r="H91" s="40"/>
      <c r="I91" s="40"/>
      <c r="J91" s="40"/>
      <c r="K91" s="40"/>
      <c r="L91" s="40"/>
      <c r="M91" s="40"/>
      <c r="N91" s="40"/>
    </row>
    <row r="92" spans="1:27" ht="13.35" customHeight="1" x14ac:dyDescent="0.4">
      <c r="A92" s="43"/>
      <c r="B92"/>
      <c r="C92"/>
      <c r="D92"/>
      <c r="E92"/>
      <c r="F92" s="40"/>
      <c r="G92" s="40"/>
      <c r="H92" s="40"/>
      <c r="I92" s="40"/>
      <c r="J92" s="40"/>
      <c r="K92" s="40"/>
      <c r="L92" s="40"/>
      <c r="M92" s="40"/>
      <c r="N92" s="40"/>
    </row>
    <row r="93" spans="1:27" ht="13.35" customHeight="1" x14ac:dyDescent="0.4">
      <c r="A93" s="43"/>
      <c r="B93"/>
      <c r="C93"/>
      <c r="D93"/>
      <c r="E93"/>
      <c r="F93" s="40"/>
      <c r="G93" s="40"/>
      <c r="H93" s="40"/>
      <c r="I93" s="40"/>
      <c r="J93" s="40"/>
      <c r="K93" s="40"/>
      <c r="L93" s="40"/>
      <c r="M93" s="40"/>
      <c r="N93" s="40"/>
    </row>
    <row r="94" spans="1:27" ht="13.35" customHeight="1" x14ac:dyDescent="0.4">
      <c r="A94" s="43"/>
    </row>
    <row r="95" spans="1:27" ht="13.35" customHeight="1" x14ac:dyDescent="0.4">
      <c r="A95" s="37"/>
    </row>
  </sheetData>
  <sheetProtection sheet="1" objects="1" scenarios="1"/>
  <sortState xmlns:xlrd2="http://schemas.microsoft.com/office/spreadsheetml/2017/richdata2" ref="V5:W84">
    <sortCondition ref="W5:W84"/>
  </sortState>
  <mergeCells count="5">
    <mergeCell ref="C7:E7"/>
    <mergeCell ref="A1:T1"/>
    <mergeCell ref="B5:K5"/>
    <mergeCell ref="B2:T2"/>
    <mergeCell ref="U1:AA1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7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476250</xdr:colOff>
                    <xdr:row>2</xdr:row>
                    <xdr:rowOff>133350</xdr:rowOff>
                  </from>
                  <to>
                    <xdr:col>4</xdr:col>
                    <xdr:colOff>390525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15</xdr:col>
                    <xdr:colOff>9525</xdr:colOff>
                    <xdr:row>2</xdr:row>
                    <xdr:rowOff>133350</xdr:rowOff>
                  </from>
                  <to>
                    <xdr:col>19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F57-7C4C-4776-ABCB-057BF006DA5F}">
  <sheetPr>
    <tabColor theme="8" tint="-0.499984740745262"/>
    <pageSetUpPr fitToPage="1"/>
  </sheetPr>
  <dimension ref="B1:AD85"/>
  <sheetViews>
    <sheetView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B5" sqref="AB5"/>
    </sheetView>
  </sheetViews>
  <sheetFormatPr defaultRowHeight="12.75" x14ac:dyDescent="0.35"/>
  <cols>
    <col min="1" max="1" width="3.265625" customWidth="1"/>
    <col min="2" max="2" width="17.73046875" customWidth="1"/>
    <col min="29" max="29" width="15.59765625" customWidth="1"/>
  </cols>
  <sheetData>
    <row r="1" spans="2:30" ht="25.5" x14ac:dyDescent="0.75">
      <c r="B1" s="24" t="s">
        <v>115</v>
      </c>
      <c r="C1" s="25"/>
      <c r="D1" s="25"/>
      <c r="E1" s="25"/>
      <c r="F1" s="25"/>
      <c r="G1" s="25"/>
      <c r="H1" s="25"/>
      <c r="I1" s="25"/>
      <c r="J1" s="25"/>
    </row>
    <row r="2" spans="2:30" x14ac:dyDescent="0.35">
      <c r="B2" s="26" t="s">
        <v>116</v>
      </c>
      <c r="L2">
        <f>SUM(O77:T77)/SUM(N77:U77)*100</f>
        <v>20.616113744075829</v>
      </c>
    </row>
    <row r="4" spans="2:30" x14ac:dyDescent="0.35">
      <c r="B4" s="15"/>
      <c r="C4" s="16" t="s">
        <v>14</v>
      </c>
      <c r="D4" s="17"/>
      <c r="E4" s="17"/>
      <c r="F4" s="17"/>
      <c r="G4" s="17"/>
      <c r="H4" s="17"/>
      <c r="I4" s="17"/>
      <c r="J4" s="17"/>
      <c r="K4" s="17"/>
      <c r="L4" s="17"/>
      <c r="M4" s="18"/>
      <c r="N4" s="19" t="s">
        <v>15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44" t="s">
        <v>120</v>
      </c>
      <c r="AD4" s="44" t="s">
        <v>121</v>
      </c>
    </row>
    <row r="5" spans="2:30" s="23" customFormat="1" ht="39.4" x14ac:dyDescent="0.25">
      <c r="B5" s="12"/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23" t="s">
        <v>29</v>
      </c>
      <c r="Z5" s="23" t="s">
        <v>119</v>
      </c>
      <c r="AA5" s="23" t="s">
        <v>30</v>
      </c>
    </row>
    <row r="6" spans="2:30" x14ac:dyDescent="0.35">
      <c r="B6" s="21" t="s">
        <v>71</v>
      </c>
      <c r="C6" s="22">
        <v>2207</v>
      </c>
      <c r="D6" s="22">
        <v>247</v>
      </c>
      <c r="E6" s="22">
        <v>137</v>
      </c>
      <c r="F6" s="22">
        <v>5</v>
      </c>
      <c r="G6" s="22">
        <v>110</v>
      </c>
      <c r="H6" s="22">
        <v>330</v>
      </c>
      <c r="I6" s="22">
        <v>7</v>
      </c>
      <c r="J6" s="22">
        <v>127</v>
      </c>
      <c r="K6" s="22">
        <v>62</v>
      </c>
      <c r="L6" s="22">
        <v>3336</v>
      </c>
      <c r="M6" s="22">
        <v>6562</v>
      </c>
      <c r="N6" s="22">
        <v>2434</v>
      </c>
      <c r="O6" s="22">
        <v>133</v>
      </c>
      <c r="P6" s="22">
        <v>64</v>
      </c>
      <c r="Q6" s="22">
        <v>0</v>
      </c>
      <c r="R6" s="22">
        <v>88</v>
      </c>
      <c r="S6" s="22">
        <v>224</v>
      </c>
      <c r="T6" s="22">
        <v>3</v>
      </c>
      <c r="U6" s="22">
        <v>101</v>
      </c>
      <c r="V6" s="22">
        <v>39</v>
      </c>
      <c r="W6" s="22">
        <v>3576</v>
      </c>
      <c r="X6" s="22">
        <v>6671</v>
      </c>
      <c r="Y6" s="45">
        <f>SUM(O6:T6)/SUM(N6:U6)*100</f>
        <v>16.803413193304888</v>
      </c>
      <c r="Z6" s="45">
        <f>SUM(D6:I6)/SUM(C6:J6)*100</f>
        <v>26.372239747634069</v>
      </c>
      <c r="AA6" s="45">
        <f>SUM(D6:I6,O6:T6)/SUM(C6:J6,N6:U6)*100</f>
        <v>21.682483512948366</v>
      </c>
      <c r="AB6" s="41"/>
      <c r="AC6" s="21" t="s">
        <v>71</v>
      </c>
      <c r="AD6" s="45">
        <f>SUM(O6:T6)/SUM(O6:T6,D6:I6)*100</f>
        <v>37.982195845697333</v>
      </c>
    </row>
    <row r="7" spans="2:30" x14ac:dyDescent="0.35">
      <c r="B7" s="21" t="s">
        <v>65</v>
      </c>
      <c r="C7" s="22">
        <v>1851</v>
      </c>
      <c r="D7" s="22">
        <v>168</v>
      </c>
      <c r="E7" s="22">
        <v>72</v>
      </c>
      <c r="F7" s="22">
        <v>0</v>
      </c>
      <c r="G7" s="22">
        <v>84</v>
      </c>
      <c r="H7" s="22">
        <v>211</v>
      </c>
      <c r="I7" s="22">
        <v>3</v>
      </c>
      <c r="J7" s="22">
        <v>125</v>
      </c>
      <c r="K7" s="22">
        <v>43</v>
      </c>
      <c r="L7" s="22">
        <v>3717</v>
      </c>
      <c r="M7" s="22">
        <v>6273</v>
      </c>
      <c r="N7" s="22">
        <v>2000</v>
      </c>
      <c r="O7" s="22">
        <v>80</v>
      </c>
      <c r="P7" s="22">
        <v>29</v>
      </c>
      <c r="Q7" s="22">
        <v>0</v>
      </c>
      <c r="R7" s="22">
        <v>50</v>
      </c>
      <c r="S7" s="22">
        <v>129</v>
      </c>
      <c r="T7" s="22">
        <v>0</v>
      </c>
      <c r="U7" s="22">
        <v>107</v>
      </c>
      <c r="V7" s="22">
        <v>22</v>
      </c>
      <c r="W7" s="22">
        <v>3183</v>
      </c>
      <c r="X7" s="22">
        <v>5606</v>
      </c>
      <c r="Y7" s="45">
        <f t="shared" ref="Y7:Y70" si="0">SUM(O7:T7)/SUM(N7:U7)*100</f>
        <v>12.025052192066806</v>
      </c>
      <c r="Z7" s="45">
        <f t="shared" ref="Z7:Z70" si="1">SUM(D7:I7)/SUM(C7:J7)*100</f>
        <v>21.400159108989659</v>
      </c>
      <c r="AA7" s="45">
        <f t="shared" ref="AA7:AA70" si="2">SUM(D7:I7,O7:T7)/SUM(C7:J7,N7:U7)*100</f>
        <v>16.826237522917094</v>
      </c>
      <c r="AB7" s="41"/>
      <c r="AC7" s="21" t="s">
        <v>65</v>
      </c>
      <c r="AD7" s="45">
        <f t="shared" ref="AD7:AD70" si="3">SUM(O7:T7)/SUM(O7:T7,D7:I7)*100</f>
        <v>34.866828087167065</v>
      </c>
    </row>
    <row r="8" spans="2:30" x14ac:dyDescent="0.35">
      <c r="B8" s="21" t="s">
        <v>31</v>
      </c>
      <c r="C8" s="22">
        <v>21687</v>
      </c>
      <c r="D8" s="22">
        <v>1666</v>
      </c>
      <c r="E8" s="22">
        <v>722</v>
      </c>
      <c r="F8" s="22">
        <v>11</v>
      </c>
      <c r="G8" s="22">
        <v>469</v>
      </c>
      <c r="H8" s="22">
        <v>1538</v>
      </c>
      <c r="I8" s="22">
        <v>12</v>
      </c>
      <c r="J8" s="22">
        <v>301</v>
      </c>
      <c r="K8" s="22">
        <v>196</v>
      </c>
      <c r="L8" s="22">
        <v>28138</v>
      </c>
      <c r="M8" s="22">
        <v>54740</v>
      </c>
      <c r="N8" s="22">
        <v>23831</v>
      </c>
      <c r="O8" s="22">
        <v>633</v>
      </c>
      <c r="P8" s="22">
        <v>273</v>
      </c>
      <c r="Q8" s="22">
        <v>8</v>
      </c>
      <c r="R8" s="22">
        <v>229</v>
      </c>
      <c r="S8" s="22">
        <v>1058</v>
      </c>
      <c r="T8" s="22">
        <v>8</v>
      </c>
      <c r="U8" s="22">
        <v>319</v>
      </c>
      <c r="V8" s="22">
        <v>156</v>
      </c>
      <c r="W8" s="22">
        <v>32519</v>
      </c>
      <c r="X8" s="22">
        <v>59025</v>
      </c>
      <c r="Y8" s="45">
        <f t="shared" si="0"/>
        <v>8.3804393186387944</v>
      </c>
      <c r="Z8" s="45">
        <f t="shared" si="1"/>
        <v>16.731045974399759</v>
      </c>
      <c r="AA8" s="45">
        <f t="shared" si="2"/>
        <v>12.559461764427176</v>
      </c>
      <c r="AB8" s="41"/>
      <c r="AC8" s="21" t="s">
        <v>31</v>
      </c>
      <c r="AD8" s="45">
        <f t="shared" si="3"/>
        <v>33.333333333333329</v>
      </c>
    </row>
    <row r="9" spans="2:30" x14ac:dyDescent="0.35">
      <c r="B9" s="21" t="s">
        <v>32</v>
      </c>
      <c r="C9" s="22">
        <v>25820</v>
      </c>
      <c r="D9" s="22">
        <v>2344</v>
      </c>
      <c r="E9" s="22">
        <v>1226</v>
      </c>
      <c r="F9" s="22">
        <v>5</v>
      </c>
      <c r="G9" s="22">
        <v>417</v>
      </c>
      <c r="H9" s="22">
        <v>2064</v>
      </c>
      <c r="I9" s="22">
        <v>11</v>
      </c>
      <c r="J9" s="22">
        <v>308</v>
      </c>
      <c r="K9" s="22">
        <v>163</v>
      </c>
      <c r="L9" s="22">
        <v>29048</v>
      </c>
      <c r="M9" s="22">
        <v>61405</v>
      </c>
      <c r="N9" s="22">
        <v>28178</v>
      </c>
      <c r="O9" s="22">
        <v>809</v>
      </c>
      <c r="P9" s="22">
        <v>428</v>
      </c>
      <c r="Q9" s="22">
        <v>0</v>
      </c>
      <c r="R9" s="22">
        <v>192</v>
      </c>
      <c r="S9" s="22">
        <v>1552</v>
      </c>
      <c r="T9" s="22">
        <v>4</v>
      </c>
      <c r="U9" s="22">
        <v>310</v>
      </c>
      <c r="V9" s="22">
        <v>102</v>
      </c>
      <c r="W9" s="22">
        <v>33272</v>
      </c>
      <c r="X9" s="22">
        <v>64835</v>
      </c>
      <c r="Y9" s="45">
        <f t="shared" si="0"/>
        <v>9.4843198932418264</v>
      </c>
      <c r="Z9" s="45">
        <f t="shared" si="1"/>
        <v>18.844541077807115</v>
      </c>
      <c r="AA9" s="45">
        <f t="shared" si="2"/>
        <v>14.217503298360242</v>
      </c>
      <c r="AB9" s="41"/>
      <c r="AC9" s="21" t="s">
        <v>32</v>
      </c>
      <c r="AD9" s="45">
        <f t="shared" si="3"/>
        <v>32.97613787008396</v>
      </c>
    </row>
    <row r="10" spans="2:30" x14ac:dyDescent="0.35">
      <c r="B10" s="21" t="s">
        <v>72</v>
      </c>
      <c r="C10" s="22">
        <v>5667</v>
      </c>
      <c r="D10" s="22">
        <v>602</v>
      </c>
      <c r="E10" s="22">
        <v>373</v>
      </c>
      <c r="F10" s="22">
        <v>15</v>
      </c>
      <c r="G10" s="22">
        <v>276</v>
      </c>
      <c r="H10" s="22">
        <v>1018</v>
      </c>
      <c r="I10" s="22">
        <v>11</v>
      </c>
      <c r="J10" s="22">
        <v>175</v>
      </c>
      <c r="K10" s="22">
        <v>189</v>
      </c>
      <c r="L10" s="22">
        <v>11503</v>
      </c>
      <c r="M10" s="22">
        <v>19834</v>
      </c>
      <c r="N10" s="22">
        <v>6553</v>
      </c>
      <c r="O10" s="22">
        <v>329</v>
      </c>
      <c r="P10" s="22">
        <v>149</v>
      </c>
      <c r="Q10" s="22">
        <v>4</v>
      </c>
      <c r="R10" s="22">
        <v>155</v>
      </c>
      <c r="S10" s="22">
        <v>645</v>
      </c>
      <c r="T10" s="22">
        <v>8</v>
      </c>
      <c r="U10" s="22">
        <v>201</v>
      </c>
      <c r="V10" s="22">
        <v>116</v>
      </c>
      <c r="W10" s="22">
        <v>12783</v>
      </c>
      <c r="X10" s="22">
        <v>20955</v>
      </c>
      <c r="Y10" s="45">
        <f t="shared" si="0"/>
        <v>16.036797613127799</v>
      </c>
      <c r="Z10" s="45">
        <f t="shared" si="1"/>
        <v>28.204497972225635</v>
      </c>
      <c r="AA10" s="45">
        <f t="shared" si="2"/>
        <v>22.155614609727458</v>
      </c>
      <c r="AB10" s="41"/>
      <c r="AC10" s="21" t="s">
        <v>72</v>
      </c>
      <c r="AD10" s="45">
        <f t="shared" si="3"/>
        <v>35.98326359832636</v>
      </c>
    </row>
    <row r="11" spans="2:30" x14ac:dyDescent="0.35">
      <c r="B11" s="21" t="s">
        <v>73</v>
      </c>
      <c r="C11" s="22">
        <v>10235</v>
      </c>
      <c r="D11" s="22">
        <v>891</v>
      </c>
      <c r="E11" s="22">
        <v>457</v>
      </c>
      <c r="F11" s="22">
        <v>7</v>
      </c>
      <c r="G11" s="22">
        <v>363</v>
      </c>
      <c r="H11" s="22">
        <v>1156</v>
      </c>
      <c r="I11" s="22">
        <v>25</v>
      </c>
      <c r="J11" s="22">
        <v>289</v>
      </c>
      <c r="K11" s="22">
        <v>189</v>
      </c>
      <c r="L11" s="22">
        <v>14434</v>
      </c>
      <c r="M11" s="22">
        <v>28035</v>
      </c>
      <c r="N11" s="22">
        <v>11064</v>
      </c>
      <c r="O11" s="22">
        <v>376</v>
      </c>
      <c r="P11" s="22">
        <v>166</v>
      </c>
      <c r="Q11" s="22">
        <v>6</v>
      </c>
      <c r="R11" s="22">
        <v>201</v>
      </c>
      <c r="S11" s="22">
        <v>755</v>
      </c>
      <c r="T11" s="22">
        <v>12</v>
      </c>
      <c r="U11" s="22">
        <v>304</v>
      </c>
      <c r="V11" s="22">
        <v>104</v>
      </c>
      <c r="W11" s="22">
        <v>16595</v>
      </c>
      <c r="X11" s="22">
        <v>29590</v>
      </c>
      <c r="Y11" s="45">
        <f t="shared" si="0"/>
        <v>11.766532132877987</v>
      </c>
      <c r="Z11" s="45">
        <f t="shared" si="1"/>
        <v>21.597258437011099</v>
      </c>
      <c r="AA11" s="45">
        <f t="shared" si="2"/>
        <v>16.782605390200327</v>
      </c>
      <c r="AB11" s="41"/>
      <c r="AC11" s="21" t="s">
        <v>73</v>
      </c>
      <c r="AD11" s="45">
        <f t="shared" si="3"/>
        <v>34.33748584371461</v>
      </c>
    </row>
    <row r="12" spans="2:30" x14ac:dyDescent="0.35">
      <c r="B12" s="21" t="s">
        <v>33</v>
      </c>
      <c r="C12" s="22">
        <v>17873</v>
      </c>
      <c r="D12" s="22">
        <v>3389</v>
      </c>
      <c r="E12" s="22">
        <v>1618</v>
      </c>
      <c r="F12" s="22">
        <v>8</v>
      </c>
      <c r="G12" s="22">
        <v>566</v>
      </c>
      <c r="H12" s="22">
        <v>1568</v>
      </c>
      <c r="I12" s="22">
        <v>13</v>
      </c>
      <c r="J12" s="22">
        <v>422</v>
      </c>
      <c r="K12" s="22">
        <v>140</v>
      </c>
      <c r="L12" s="22">
        <v>22780</v>
      </c>
      <c r="M12" s="22">
        <v>48378</v>
      </c>
      <c r="N12" s="22">
        <v>20222</v>
      </c>
      <c r="O12" s="22">
        <v>1373</v>
      </c>
      <c r="P12" s="22">
        <v>848</v>
      </c>
      <c r="Q12" s="22">
        <v>5</v>
      </c>
      <c r="R12" s="22">
        <v>244</v>
      </c>
      <c r="S12" s="22">
        <v>1646</v>
      </c>
      <c r="T12" s="22">
        <v>9</v>
      </c>
      <c r="U12" s="22">
        <v>465</v>
      </c>
      <c r="V12" s="22">
        <v>109</v>
      </c>
      <c r="W12" s="22">
        <v>28021</v>
      </c>
      <c r="X12" s="22">
        <v>52930</v>
      </c>
      <c r="Y12" s="45">
        <f t="shared" si="0"/>
        <v>16.625020151539577</v>
      </c>
      <c r="Z12" s="45">
        <f t="shared" si="1"/>
        <v>28.13371567741682</v>
      </c>
      <c r="AA12" s="45">
        <f t="shared" si="2"/>
        <v>22.45320177445344</v>
      </c>
      <c r="AB12" s="41"/>
      <c r="AC12" s="21" t="s">
        <v>33</v>
      </c>
      <c r="AD12" s="45">
        <f t="shared" si="3"/>
        <v>36.546469389563214</v>
      </c>
    </row>
    <row r="13" spans="2:30" x14ac:dyDescent="0.35">
      <c r="B13" s="21" t="s">
        <v>66</v>
      </c>
      <c r="C13" s="22">
        <v>2285</v>
      </c>
      <c r="D13" s="22">
        <v>171</v>
      </c>
      <c r="E13" s="22">
        <v>106</v>
      </c>
      <c r="F13" s="22">
        <v>4</v>
      </c>
      <c r="G13" s="22">
        <v>109</v>
      </c>
      <c r="H13" s="22">
        <v>323</v>
      </c>
      <c r="I13" s="22">
        <v>3</v>
      </c>
      <c r="J13" s="22">
        <v>125</v>
      </c>
      <c r="K13" s="22">
        <v>69</v>
      </c>
      <c r="L13" s="22">
        <v>3859</v>
      </c>
      <c r="M13" s="22">
        <v>7052</v>
      </c>
      <c r="N13" s="22">
        <v>2533</v>
      </c>
      <c r="O13" s="22">
        <v>83</v>
      </c>
      <c r="P13" s="22">
        <v>38</v>
      </c>
      <c r="Q13" s="22">
        <v>5</v>
      </c>
      <c r="R13" s="22">
        <v>56</v>
      </c>
      <c r="S13" s="22">
        <v>188</v>
      </c>
      <c r="T13" s="22">
        <v>4</v>
      </c>
      <c r="U13" s="22">
        <v>112</v>
      </c>
      <c r="V13" s="22">
        <v>39</v>
      </c>
      <c r="W13" s="22">
        <v>4418</v>
      </c>
      <c r="X13" s="22">
        <v>7472</v>
      </c>
      <c r="Y13" s="45">
        <f t="shared" si="0"/>
        <v>12.388208015899306</v>
      </c>
      <c r="Z13" s="45">
        <f t="shared" si="1"/>
        <v>22.904670505438261</v>
      </c>
      <c r="AA13" s="45">
        <f t="shared" si="2"/>
        <v>17.737998372660698</v>
      </c>
      <c r="AB13" s="41"/>
      <c r="AC13" s="21" t="s">
        <v>66</v>
      </c>
      <c r="AD13" s="45">
        <f t="shared" si="3"/>
        <v>34.311926605504588</v>
      </c>
    </row>
    <row r="14" spans="2:30" x14ac:dyDescent="0.35">
      <c r="B14" s="21" t="s">
        <v>34</v>
      </c>
      <c r="C14" s="22">
        <v>32131</v>
      </c>
      <c r="D14" s="22">
        <v>4902</v>
      </c>
      <c r="E14" s="22">
        <v>2125</v>
      </c>
      <c r="F14" s="22">
        <v>15</v>
      </c>
      <c r="G14" s="22">
        <v>1176</v>
      </c>
      <c r="H14" s="22">
        <v>2521</v>
      </c>
      <c r="I14" s="22">
        <v>11</v>
      </c>
      <c r="J14" s="22">
        <v>738</v>
      </c>
      <c r="K14" s="22">
        <v>151</v>
      </c>
      <c r="L14" s="22">
        <v>36740</v>
      </c>
      <c r="M14" s="22">
        <v>80517</v>
      </c>
      <c r="N14" s="22">
        <v>36137</v>
      </c>
      <c r="O14" s="22">
        <v>2128</v>
      </c>
      <c r="P14" s="22">
        <v>1139</v>
      </c>
      <c r="Q14" s="22">
        <v>3</v>
      </c>
      <c r="R14" s="22">
        <v>495</v>
      </c>
      <c r="S14" s="22">
        <v>2383</v>
      </c>
      <c r="T14" s="22">
        <v>4</v>
      </c>
      <c r="U14" s="22">
        <v>817</v>
      </c>
      <c r="V14" s="22">
        <v>110</v>
      </c>
      <c r="W14" s="22">
        <v>44177</v>
      </c>
      <c r="X14" s="22">
        <v>87386</v>
      </c>
      <c r="Y14" s="45">
        <f t="shared" si="0"/>
        <v>14.271795109729505</v>
      </c>
      <c r="Z14" s="45">
        <f t="shared" si="1"/>
        <v>24.645223411815952</v>
      </c>
      <c r="AA14" s="45">
        <f t="shared" si="2"/>
        <v>19.489189968290574</v>
      </c>
      <c r="AB14" s="41"/>
      <c r="AC14" s="21" t="s">
        <v>34</v>
      </c>
      <c r="AD14" s="45">
        <f t="shared" si="3"/>
        <v>36.398059401254287</v>
      </c>
    </row>
    <row r="15" spans="2:30" x14ac:dyDescent="0.35">
      <c r="B15" s="21" t="s">
        <v>35</v>
      </c>
      <c r="C15" s="22">
        <v>37927</v>
      </c>
      <c r="D15" s="22">
        <v>1869</v>
      </c>
      <c r="E15" s="22">
        <v>1472</v>
      </c>
      <c r="F15" s="22">
        <v>13</v>
      </c>
      <c r="G15" s="22">
        <v>525</v>
      </c>
      <c r="H15" s="22">
        <v>2590</v>
      </c>
      <c r="I15" s="22">
        <v>5</v>
      </c>
      <c r="J15" s="22">
        <v>420</v>
      </c>
      <c r="K15" s="22">
        <v>349</v>
      </c>
      <c r="L15" s="22">
        <v>52321</v>
      </c>
      <c r="M15" s="22">
        <v>97491</v>
      </c>
      <c r="N15" s="22">
        <v>34689</v>
      </c>
      <c r="O15" s="22">
        <v>667</v>
      </c>
      <c r="P15" s="22">
        <v>356</v>
      </c>
      <c r="Q15" s="22">
        <v>0</v>
      </c>
      <c r="R15" s="22">
        <v>269</v>
      </c>
      <c r="S15" s="22">
        <v>1216</v>
      </c>
      <c r="T15" s="22">
        <v>8</v>
      </c>
      <c r="U15" s="22">
        <v>379</v>
      </c>
      <c r="V15" s="22">
        <v>223</v>
      </c>
      <c r="W15" s="22">
        <v>59312</v>
      </c>
      <c r="X15" s="22">
        <v>97124</v>
      </c>
      <c r="Y15" s="45">
        <f t="shared" si="0"/>
        <v>6.6943380161770971</v>
      </c>
      <c r="Z15" s="45">
        <f t="shared" si="1"/>
        <v>14.444122174873385</v>
      </c>
      <c r="AA15" s="45">
        <f t="shared" si="2"/>
        <v>10.909532188580789</v>
      </c>
      <c r="AB15" s="41"/>
      <c r="AC15" s="21" t="s">
        <v>35</v>
      </c>
      <c r="AD15" s="45">
        <f t="shared" si="3"/>
        <v>27.986651835372641</v>
      </c>
    </row>
    <row r="16" spans="2:30" x14ac:dyDescent="0.35">
      <c r="B16" s="21" t="s">
        <v>74</v>
      </c>
      <c r="C16" s="22">
        <v>829</v>
      </c>
      <c r="D16" s="22">
        <v>135</v>
      </c>
      <c r="E16" s="22">
        <v>78</v>
      </c>
      <c r="F16" s="22">
        <v>0</v>
      </c>
      <c r="G16" s="22">
        <v>66</v>
      </c>
      <c r="H16" s="22">
        <v>142</v>
      </c>
      <c r="I16" s="22">
        <v>4</v>
      </c>
      <c r="J16" s="22">
        <v>161</v>
      </c>
      <c r="K16" s="22">
        <v>43</v>
      </c>
      <c r="L16" s="22">
        <v>1724</v>
      </c>
      <c r="M16" s="22">
        <v>3186</v>
      </c>
      <c r="N16" s="22">
        <v>909</v>
      </c>
      <c r="O16" s="22">
        <v>54</v>
      </c>
      <c r="P16" s="22">
        <v>25</v>
      </c>
      <c r="Q16" s="22">
        <v>0</v>
      </c>
      <c r="R16" s="22">
        <v>29</v>
      </c>
      <c r="S16" s="22">
        <v>66</v>
      </c>
      <c r="T16" s="22">
        <v>6</v>
      </c>
      <c r="U16" s="22">
        <v>92</v>
      </c>
      <c r="V16" s="22">
        <v>17</v>
      </c>
      <c r="W16" s="22">
        <v>1800</v>
      </c>
      <c r="X16" s="22">
        <v>2991</v>
      </c>
      <c r="Y16" s="45">
        <f t="shared" si="0"/>
        <v>15.241320914479257</v>
      </c>
      <c r="Z16" s="45">
        <f t="shared" si="1"/>
        <v>30.03533568904594</v>
      </c>
      <c r="AA16" s="45">
        <f t="shared" si="2"/>
        <v>23.305084745762709</v>
      </c>
      <c r="AB16" s="41"/>
      <c r="AC16" s="21" t="s">
        <v>74</v>
      </c>
      <c r="AD16" s="45">
        <f t="shared" si="3"/>
        <v>29.75206611570248</v>
      </c>
    </row>
    <row r="17" spans="2:30" x14ac:dyDescent="0.35">
      <c r="B17" s="21" t="s">
        <v>75</v>
      </c>
      <c r="C17" s="22">
        <v>6512</v>
      </c>
      <c r="D17" s="22">
        <v>608</v>
      </c>
      <c r="E17" s="22">
        <v>233</v>
      </c>
      <c r="F17" s="22">
        <v>4</v>
      </c>
      <c r="G17" s="22">
        <v>316</v>
      </c>
      <c r="H17" s="22">
        <v>769</v>
      </c>
      <c r="I17" s="22">
        <v>16</v>
      </c>
      <c r="J17" s="22">
        <v>268</v>
      </c>
      <c r="K17" s="22">
        <v>168</v>
      </c>
      <c r="L17" s="22">
        <v>10211</v>
      </c>
      <c r="M17" s="22">
        <v>19105</v>
      </c>
      <c r="N17" s="22">
        <v>7079</v>
      </c>
      <c r="O17" s="22">
        <v>277</v>
      </c>
      <c r="P17" s="22">
        <v>105</v>
      </c>
      <c r="Q17" s="22">
        <v>5</v>
      </c>
      <c r="R17" s="22">
        <v>176</v>
      </c>
      <c r="S17" s="22">
        <v>446</v>
      </c>
      <c r="T17" s="22">
        <v>8</v>
      </c>
      <c r="U17" s="22">
        <v>261</v>
      </c>
      <c r="V17" s="22">
        <v>116</v>
      </c>
      <c r="W17" s="22">
        <v>11156</v>
      </c>
      <c r="X17" s="22">
        <v>19627</v>
      </c>
      <c r="Y17" s="45">
        <f t="shared" si="0"/>
        <v>12.169438793825535</v>
      </c>
      <c r="Z17" s="45">
        <f t="shared" si="1"/>
        <v>22.301168920467568</v>
      </c>
      <c r="AA17" s="45">
        <f t="shared" si="2"/>
        <v>17.344728677632734</v>
      </c>
      <c r="AB17" s="41"/>
      <c r="AC17" s="21" t="s">
        <v>75</v>
      </c>
      <c r="AD17" s="45">
        <f t="shared" si="3"/>
        <v>34.323320958488019</v>
      </c>
    </row>
    <row r="18" spans="2:30" x14ac:dyDescent="0.35">
      <c r="B18" s="21" t="s">
        <v>76</v>
      </c>
      <c r="C18" s="22">
        <v>24601</v>
      </c>
      <c r="D18" s="22">
        <v>1892</v>
      </c>
      <c r="E18" s="22">
        <v>1159</v>
      </c>
      <c r="F18" s="22">
        <v>17</v>
      </c>
      <c r="G18" s="22">
        <v>479</v>
      </c>
      <c r="H18" s="22">
        <v>2030</v>
      </c>
      <c r="I18" s="22">
        <v>13</v>
      </c>
      <c r="J18" s="22">
        <v>365</v>
      </c>
      <c r="K18" s="22">
        <v>261</v>
      </c>
      <c r="L18" s="22">
        <v>27437</v>
      </c>
      <c r="M18" s="22">
        <v>58269</v>
      </c>
      <c r="N18" s="22">
        <v>24732</v>
      </c>
      <c r="O18" s="22">
        <v>711</v>
      </c>
      <c r="P18" s="22">
        <v>335</v>
      </c>
      <c r="Q18" s="22">
        <v>6</v>
      </c>
      <c r="R18" s="22">
        <v>197</v>
      </c>
      <c r="S18" s="22">
        <v>1320</v>
      </c>
      <c r="T18" s="22">
        <v>11</v>
      </c>
      <c r="U18" s="22">
        <v>398</v>
      </c>
      <c r="V18" s="22">
        <v>171</v>
      </c>
      <c r="W18" s="22">
        <v>32052</v>
      </c>
      <c r="X18" s="22">
        <v>59925</v>
      </c>
      <c r="Y18" s="45">
        <f t="shared" si="0"/>
        <v>9.3107181522915923</v>
      </c>
      <c r="Z18" s="45">
        <f t="shared" si="1"/>
        <v>18.294279355936641</v>
      </c>
      <c r="AA18" s="45">
        <f t="shared" si="2"/>
        <v>14.021899564068239</v>
      </c>
      <c r="AB18" s="41"/>
      <c r="AC18" s="21" t="s">
        <v>76</v>
      </c>
      <c r="AD18" s="45">
        <f t="shared" si="3"/>
        <v>31.578947368421051</v>
      </c>
    </row>
    <row r="19" spans="2:30" x14ac:dyDescent="0.35">
      <c r="B19" s="21" t="s">
        <v>36</v>
      </c>
      <c r="C19" s="22">
        <v>77255</v>
      </c>
      <c r="D19" s="22">
        <v>4842</v>
      </c>
      <c r="E19" s="22">
        <v>3461</v>
      </c>
      <c r="F19" s="22">
        <v>22</v>
      </c>
      <c r="G19" s="22">
        <v>1115</v>
      </c>
      <c r="H19" s="22">
        <v>5697</v>
      </c>
      <c r="I19" s="22">
        <v>18</v>
      </c>
      <c r="J19" s="22">
        <v>855</v>
      </c>
      <c r="K19" s="22">
        <v>606</v>
      </c>
      <c r="L19" s="22">
        <v>88175</v>
      </c>
      <c r="M19" s="22">
        <v>182041</v>
      </c>
      <c r="N19" s="22">
        <v>72766</v>
      </c>
      <c r="O19" s="22">
        <v>1460</v>
      </c>
      <c r="P19" s="22">
        <v>843</v>
      </c>
      <c r="Q19" s="22">
        <v>10</v>
      </c>
      <c r="R19" s="22">
        <v>375</v>
      </c>
      <c r="S19" s="22">
        <v>2989</v>
      </c>
      <c r="T19" s="22">
        <v>6</v>
      </c>
      <c r="U19" s="22">
        <v>895</v>
      </c>
      <c r="V19" s="22">
        <v>351</v>
      </c>
      <c r="W19" s="22">
        <v>103507</v>
      </c>
      <c r="X19" s="22">
        <v>183195</v>
      </c>
      <c r="Y19" s="45">
        <f t="shared" si="0"/>
        <v>7.1624823553135712</v>
      </c>
      <c r="Z19" s="45">
        <f t="shared" si="1"/>
        <v>16.24939687985847</v>
      </c>
      <c r="AA19" s="45">
        <f t="shared" si="2"/>
        <v>12.072371660805636</v>
      </c>
      <c r="AB19" s="41"/>
      <c r="AC19" s="21" t="s">
        <v>36</v>
      </c>
      <c r="AD19" s="45">
        <f t="shared" si="3"/>
        <v>27.272291006814477</v>
      </c>
    </row>
    <row r="20" spans="2:30" x14ac:dyDescent="0.35">
      <c r="B20" s="21" t="s">
        <v>77</v>
      </c>
      <c r="C20" s="22">
        <v>1778</v>
      </c>
      <c r="D20" s="22">
        <v>134</v>
      </c>
      <c r="E20" s="22">
        <v>43</v>
      </c>
      <c r="F20" s="22">
        <v>5</v>
      </c>
      <c r="G20" s="22">
        <v>66</v>
      </c>
      <c r="H20" s="22">
        <v>194</v>
      </c>
      <c r="I20" s="22">
        <v>6</v>
      </c>
      <c r="J20" s="22">
        <v>70</v>
      </c>
      <c r="K20" s="22">
        <v>48</v>
      </c>
      <c r="L20" s="22">
        <v>4302</v>
      </c>
      <c r="M20" s="22">
        <v>6650</v>
      </c>
      <c r="N20" s="22">
        <v>2024</v>
      </c>
      <c r="O20" s="22">
        <v>63</v>
      </c>
      <c r="P20" s="22">
        <v>20</v>
      </c>
      <c r="Q20" s="22">
        <v>0</v>
      </c>
      <c r="R20" s="22">
        <v>45</v>
      </c>
      <c r="S20" s="22">
        <v>113</v>
      </c>
      <c r="T20" s="22">
        <v>0</v>
      </c>
      <c r="U20" s="22">
        <v>47</v>
      </c>
      <c r="V20" s="22">
        <v>35</v>
      </c>
      <c r="W20" s="22">
        <v>4483</v>
      </c>
      <c r="X20" s="22">
        <v>6836</v>
      </c>
      <c r="Y20" s="45">
        <f t="shared" si="0"/>
        <v>10.423875432525952</v>
      </c>
      <c r="Z20" s="45">
        <f t="shared" si="1"/>
        <v>19.512195121951219</v>
      </c>
      <c r="AA20" s="45">
        <f t="shared" si="2"/>
        <v>14.952256944444445</v>
      </c>
      <c r="AB20" s="41"/>
      <c r="AC20" s="21" t="s">
        <v>77</v>
      </c>
      <c r="AD20" s="45">
        <f t="shared" si="3"/>
        <v>34.978229317851962</v>
      </c>
    </row>
    <row r="21" spans="2:30" x14ac:dyDescent="0.35">
      <c r="B21" s="21" t="s">
        <v>78</v>
      </c>
      <c r="C21" s="22">
        <v>4048</v>
      </c>
      <c r="D21" s="22">
        <v>334</v>
      </c>
      <c r="E21" s="22">
        <v>161</v>
      </c>
      <c r="F21" s="22">
        <v>3</v>
      </c>
      <c r="G21" s="22">
        <v>202</v>
      </c>
      <c r="H21" s="22">
        <v>499</v>
      </c>
      <c r="I21" s="22">
        <v>12</v>
      </c>
      <c r="J21" s="22">
        <v>179</v>
      </c>
      <c r="K21" s="22">
        <v>104</v>
      </c>
      <c r="L21" s="22">
        <v>5680</v>
      </c>
      <c r="M21" s="22">
        <v>11224</v>
      </c>
      <c r="N21" s="22">
        <v>4226</v>
      </c>
      <c r="O21" s="22">
        <v>150</v>
      </c>
      <c r="P21" s="22">
        <v>66</v>
      </c>
      <c r="Q21" s="22">
        <v>3</v>
      </c>
      <c r="R21" s="22">
        <v>109</v>
      </c>
      <c r="S21" s="22">
        <v>320</v>
      </c>
      <c r="T21" s="22">
        <v>8</v>
      </c>
      <c r="U21" s="22">
        <v>153</v>
      </c>
      <c r="V21" s="22">
        <v>67</v>
      </c>
      <c r="W21" s="22">
        <v>6100</v>
      </c>
      <c r="X21" s="22">
        <v>11200</v>
      </c>
      <c r="Y21" s="45">
        <f t="shared" si="0"/>
        <v>13.028798411122144</v>
      </c>
      <c r="Z21" s="45">
        <f t="shared" si="1"/>
        <v>22.269216623758734</v>
      </c>
      <c r="AA21" s="45">
        <f t="shared" si="2"/>
        <v>17.826792705051083</v>
      </c>
      <c r="AB21" s="41"/>
      <c r="AC21" s="21" t="s">
        <v>78</v>
      </c>
      <c r="AD21" s="45">
        <f t="shared" si="3"/>
        <v>35.136582753079807</v>
      </c>
    </row>
    <row r="22" spans="2:30" x14ac:dyDescent="0.35">
      <c r="B22" s="21" t="s">
        <v>79</v>
      </c>
      <c r="C22" s="22">
        <v>2587</v>
      </c>
      <c r="D22" s="22">
        <v>292</v>
      </c>
      <c r="E22" s="22">
        <v>126</v>
      </c>
      <c r="F22" s="22">
        <v>3</v>
      </c>
      <c r="G22" s="22">
        <v>211</v>
      </c>
      <c r="H22" s="22">
        <v>491</v>
      </c>
      <c r="I22" s="22">
        <v>19</v>
      </c>
      <c r="J22" s="22">
        <v>208</v>
      </c>
      <c r="K22" s="22">
        <v>127</v>
      </c>
      <c r="L22" s="22">
        <v>4054</v>
      </c>
      <c r="M22" s="22">
        <v>8112</v>
      </c>
      <c r="N22" s="22">
        <v>2648</v>
      </c>
      <c r="O22" s="22">
        <v>139</v>
      </c>
      <c r="P22" s="22">
        <v>56</v>
      </c>
      <c r="Q22" s="22">
        <v>0</v>
      </c>
      <c r="R22" s="22">
        <v>118</v>
      </c>
      <c r="S22" s="22">
        <v>295</v>
      </c>
      <c r="T22" s="22">
        <v>6</v>
      </c>
      <c r="U22" s="22">
        <v>183</v>
      </c>
      <c r="V22" s="22">
        <v>78</v>
      </c>
      <c r="W22" s="22">
        <v>4486</v>
      </c>
      <c r="X22" s="22">
        <v>8003</v>
      </c>
      <c r="Y22" s="45">
        <f t="shared" si="0"/>
        <v>17.822931785195937</v>
      </c>
      <c r="Z22" s="45">
        <f t="shared" si="1"/>
        <v>29.006858013716023</v>
      </c>
      <c r="AA22" s="45">
        <f t="shared" si="2"/>
        <v>23.787591438634518</v>
      </c>
      <c r="AB22" s="41"/>
      <c r="AC22" s="21" t="s">
        <v>79</v>
      </c>
      <c r="AD22" s="45">
        <f t="shared" si="3"/>
        <v>34.965831435079728</v>
      </c>
    </row>
    <row r="23" spans="2:30" x14ac:dyDescent="0.35">
      <c r="B23" s="21" t="s">
        <v>37</v>
      </c>
      <c r="C23" s="22">
        <v>32590</v>
      </c>
      <c r="D23" s="22">
        <v>1919</v>
      </c>
      <c r="E23" s="22">
        <v>1177</v>
      </c>
      <c r="F23" s="22">
        <v>14</v>
      </c>
      <c r="G23" s="22">
        <v>446</v>
      </c>
      <c r="H23" s="22">
        <v>2728</v>
      </c>
      <c r="I23" s="22">
        <v>5</v>
      </c>
      <c r="J23" s="22">
        <v>247</v>
      </c>
      <c r="K23" s="22">
        <v>244</v>
      </c>
      <c r="L23" s="22">
        <v>32795</v>
      </c>
      <c r="M23" s="22">
        <v>72162</v>
      </c>
      <c r="N23" s="22">
        <v>35713</v>
      </c>
      <c r="O23" s="22">
        <v>726</v>
      </c>
      <c r="P23" s="22">
        <v>389</v>
      </c>
      <c r="Q23" s="22">
        <v>3</v>
      </c>
      <c r="R23" s="22">
        <v>242</v>
      </c>
      <c r="S23" s="22">
        <v>2231</v>
      </c>
      <c r="T23" s="22">
        <v>4</v>
      </c>
      <c r="U23" s="22">
        <v>265</v>
      </c>
      <c r="V23" s="22">
        <v>148</v>
      </c>
      <c r="W23" s="22">
        <v>36689</v>
      </c>
      <c r="X23" s="22">
        <v>76410</v>
      </c>
      <c r="Y23" s="45">
        <f t="shared" si="0"/>
        <v>9.0844767897303704</v>
      </c>
      <c r="Z23" s="45">
        <f t="shared" si="1"/>
        <v>16.073710576087514</v>
      </c>
      <c r="AA23" s="45">
        <f t="shared" si="2"/>
        <v>12.559244717213689</v>
      </c>
      <c r="AB23" s="41"/>
      <c r="AC23" s="21" t="s">
        <v>37</v>
      </c>
      <c r="AD23" s="45">
        <f t="shared" si="3"/>
        <v>36.371914204775393</v>
      </c>
    </row>
    <row r="24" spans="2:30" x14ac:dyDescent="0.35">
      <c r="B24" s="21" t="s">
        <v>80</v>
      </c>
      <c r="C24" s="22">
        <v>6833</v>
      </c>
      <c r="D24" s="22">
        <v>622</v>
      </c>
      <c r="E24" s="22">
        <v>290</v>
      </c>
      <c r="F24" s="22">
        <v>12</v>
      </c>
      <c r="G24" s="22">
        <v>323</v>
      </c>
      <c r="H24" s="22">
        <v>990</v>
      </c>
      <c r="I24" s="22">
        <v>21</v>
      </c>
      <c r="J24" s="22">
        <v>351</v>
      </c>
      <c r="K24" s="22">
        <v>213</v>
      </c>
      <c r="L24" s="22">
        <v>14293</v>
      </c>
      <c r="M24" s="22">
        <v>23948</v>
      </c>
      <c r="N24" s="22">
        <v>7939</v>
      </c>
      <c r="O24" s="22">
        <v>266</v>
      </c>
      <c r="P24" s="22">
        <v>106</v>
      </c>
      <c r="Q24" s="22">
        <v>5</v>
      </c>
      <c r="R24" s="22">
        <v>180</v>
      </c>
      <c r="S24" s="22">
        <v>572</v>
      </c>
      <c r="T24" s="22">
        <v>14</v>
      </c>
      <c r="U24" s="22">
        <v>294</v>
      </c>
      <c r="V24" s="22">
        <v>151</v>
      </c>
      <c r="W24" s="22">
        <v>15232</v>
      </c>
      <c r="X24" s="22">
        <v>24769</v>
      </c>
      <c r="Y24" s="45">
        <f t="shared" si="0"/>
        <v>12.190699658703071</v>
      </c>
      <c r="Z24" s="45">
        <f t="shared" si="1"/>
        <v>23.914424909976699</v>
      </c>
      <c r="AA24" s="45">
        <f t="shared" si="2"/>
        <v>18.073121479434583</v>
      </c>
      <c r="AB24" s="41"/>
      <c r="AC24" s="21" t="s">
        <v>80</v>
      </c>
      <c r="AD24" s="45">
        <f t="shared" si="3"/>
        <v>33.607762422816819</v>
      </c>
    </row>
    <row r="25" spans="2:30" x14ac:dyDescent="0.35">
      <c r="B25" s="21" t="s">
        <v>38</v>
      </c>
      <c r="C25" s="22">
        <v>28558</v>
      </c>
      <c r="D25" s="22">
        <v>1901</v>
      </c>
      <c r="E25" s="22">
        <v>1112</v>
      </c>
      <c r="F25" s="22">
        <v>7</v>
      </c>
      <c r="G25" s="22">
        <v>474</v>
      </c>
      <c r="H25" s="22">
        <v>2425</v>
      </c>
      <c r="I25" s="22">
        <v>7</v>
      </c>
      <c r="J25" s="22">
        <v>277</v>
      </c>
      <c r="K25" s="22">
        <v>230</v>
      </c>
      <c r="L25" s="22">
        <v>33056</v>
      </c>
      <c r="M25" s="22">
        <v>68038</v>
      </c>
      <c r="N25" s="22">
        <v>30295</v>
      </c>
      <c r="O25" s="22">
        <v>612</v>
      </c>
      <c r="P25" s="22">
        <v>361</v>
      </c>
      <c r="Q25" s="22">
        <v>5</v>
      </c>
      <c r="R25" s="22">
        <v>192</v>
      </c>
      <c r="S25" s="22">
        <v>1636</v>
      </c>
      <c r="T25" s="22">
        <v>7</v>
      </c>
      <c r="U25" s="22">
        <v>328</v>
      </c>
      <c r="V25" s="22">
        <v>127</v>
      </c>
      <c r="W25" s="22">
        <v>37672</v>
      </c>
      <c r="X25" s="22">
        <v>71240</v>
      </c>
      <c r="Y25" s="45">
        <f t="shared" si="0"/>
        <v>8.4130876899150628</v>
      </c>
      <c r="Z25" s="45">
        <f t="shared" si="1"/>
        <v>17.04784097120336</v>
      </c>
      <c r="AA25" s="45">
        <f t="shared" si="2"/>
        <v>12.814346672141003</v>
      </c>
      <c r="AB25" s="41"/>
      <c r="AC25" s="21" t="s">
        <v>38</v>
      </c>
      <c r="AD25" s="45">
        <f t="shared" si="3"/>
        <v>32.189037647328064</v>
      </c>
    </row>
    <row r="26" spans="2:30" x14ac:dyDescent="0.35">
      <c r="B26" s="21" t="s">
        <v>81</v>
      </c>
      <c r="C26" s="22">
        <v>1531</v>
      </c>
      <c r="D26" s="22">
        <v>192</v>
      </c>
      <c r="E26" s="22">
        <v>79</v>
      </c>
      <c r="F26" s="22">
        <v>4</v>
      </c>
      <c r="G26" s="22">
        <v>89</v>
      </c>
      <c r="H26" s="22">
        <v>244</v>
      </c>
      <c r="I26" s="22">
        <v>6</v>
      </c>
      <c r="J26" s="22">
        <v>144</v>
      </c>
      <c r="K26" s="22">
        <v>57</v>
      </c>
      <c r="L26" s="22">
        <v>2965</v>
      </c>
      <c r="M26" s="22">
        <v>5314</v>
      </c>
      <c r="N26" s="22">
        <v>1607</v>
      </c>
      <c r="O26" s="22">
        <v>85</v>
      </c>
      <c r="P26" s="22">
        <v>31</v>
      </c>
      <c r="Q26" s="22">
        <v>0</v>
      </c>
      <c r="R26" s="22">
        <v>50</v>
      </c>
      <c r="S26" s="22">
        <v>134</v>
      </c>
      <c r="T26" s="22">
        <v>6</v>
      </c>
      <c r="U26" s="22">
        <v>98</v>
      </c>
      <c r="V26" s="22">
        <v>30</v>
      </c>
      <c r="W26" s="22">
        <v>3326</v>
      </c>
      <c r="X26" s="22">
        <v>5368</v>
      </c>
      <c r="Y26" s="45">
        <f t="shared" si="0"/>
        <v>15.216310293386377</v>
      </c>
      <c r="Z26" s="45">
        <f t="shared" si="1"/>
        <v>26.823940585408472</v>
      </c>
      <c r="AA26" s="45">
        <f t="shared" si="2"/>
        <v>21.395348837209301</v>
      </c>
      <c r="AB26" s="41"/>
      <c r="AC26" s="21" t="s">
        <v>81</v>
      </c>
      <c r="AD26" s="45">
        <f t="shared" si="3"/>
        <v>33.260869565217391</v>
      </c>
    </row>
    <row r="27" spans="2:30" x14ac:dyDescent="0.35">
      <c r="B27" s="21" t="s">
        <v>39</v>
      </c>
      <c r="C27" s="22">
        <v>31156</v>
      </c>
      <c r="D27" s="22">
        <v>3365</v>
      </c>
      <c r="E27" s="22">
        <v>1733</v>
      </c>
      <c r="F27" s="22">
        <v>10</v>
      </c>
      <c r="G27" s="22">
        <v>669</v>
      </c>
      <c r="H27" s="22">
        <v>2529</v>
      </c>
      <c r="I27" s="22">
        <v>7</v>
      </c>
      <c r="J27" s="22">
        <v>471</v>
      </c>
      <c r="K27" s="22">
        <v>186</v>
      </c>
      <c r="L27" s="22">
        <v>32089</v>
      </c>
      <c r="M27" s="22">
        <v>72223</v>
      </c>
      <c r="N27" s="22">
        <v>34330</v>
      </c>
      <c r="O27" s="22">
        <v>1174</v>
      </c>
      <c r="P27" s="22">
        <v>796</v>
      </c>
      <c r="Q27" s="22">
        <v>9</v>
      </c>
      <c r="R27" s="22">
        <v>274</v>
      </c>
      <c r="S27" s="22">
        <v>2279</v>
      </c>
      <c r="T27" s="22">
        <v>3</v>
      </c>
      <c r="U27" s="22">
        <v>512</v>
      </c>
      <c r="V27" s="22">
        <v>121</v>
      </c>
      <c r="W27" s="22">
        <v>37193</v>
      </c>
      <c r="X27" s="22">
        <v>76690</v>
      </c>
      <c r="Y27" s="45">
        <f t="shared" si="0"/>
        <v>11.516875333316403</v>
      </c>
      <c r="Z27" s="45">
        <f t="shared" si="1"/>
        <v>20.813720580871305</v>
      </c>
      <c r="AA27" s="45">
        <f t="shared" si="2"/>
        <v>16.198292925854481</v>
      </c>
      <c r="AB27" s="41"/>
      <c r="AC27" s="21" t="s">
        <v>39</v>
      </c>
      <c r="AD27" s="45">
        <f t="shared" si="3"/>
        <v>35.297322540473225</v>
      </c>
    </row>
    <row r="28" spans="2:30" x14ac:dyDescent="0.35">
      <c r="B28" s="21" t="s">
        <v>82</v>
      </c>
      <c r="C28" s="22">
        <v>3489</v>
      </c>
      <c r="D28" s="22">
        <v>223</v>
      </c>
      <c r="E28" s="22">
        <v>82</v>
      </c>
      <c r="F28" s="22">
        <v>3</v>
      </c>
      <c r="G28" s="22">
        <v>174</v>
      </c>
      <c r="H28" s="22">
        <v>390</v>
      </c>
      <c r="I28" s="22">
        <v>6</v>
      </c>
      <c r="J28" s="22">
        <v>172</v>
      </c>
      <c r="K28" s="22">
        <v>93</v>
      </c>
      <c r="L28" s="22">
        <v>5418</v>
      </c>
      <c r="M28" s="22">
        <v>10052</v>
      </c>
      <c r="N28" s="22">
        <v>3471</v>
      </c>
      <c r="O28" s="22">
        <v>122</v>
      </c>
      <c r="P28" s="22">
        <v>35</v>
      </c>
      <c r="Q28" s="22">
        <v>0</v>
      </c>
      <c r="R28" s="22">
        <v>103</v>
      </c>
      <c r="S28" s="22">
        <v>256</v>
      </c>
      <c r="T28" s="22">
        <v>9</v>
      </c>
      <c r="U28" s="22">
        <v>144</v>
      </c>
      <c r="V28" s="22">
        <v>57</v>
      </c>
      <c r="W28" s="22">
        <v>5901</v>
      </c>
      <c r="X28" s="22">
        <v>10104</v>
      </c>
      <c r="Y28" s="45">
        <f t="shared" si="0"/>
        <v>12.681159420289855</v>
      </c>
      <c r="Z28" s="45">
        <f t="shared" si="1"/>
        <v>19.34346772416832</v>
      </c>
      <c r="AA28" s="45">
        <f t="shared" si="2"/>
        <v>16.165456849867496</v>
      </c>
      <c r="AB28" s="41"/>
      <c r="AC28" s="21" t="s">
        <v>82</v>
      </c>
      <c r="AD28" s="45">
        <f t="shared" si="3"/>
        <v>37.419814682822519</v>
      </c>
    </row>
    <row r="29" spans="2:30" x14ac:dyDescent="0.35">
      <c r="B29" s="21" t="s">
        <v>83</v>
      </c>
      <c r="C29" s="22">
        <v>4879</v>
      </c>
      <c r="D29" s="22">
        <v>456</v>
      </c>
      <c r="E29" s="22">
        <v>267</v>
      </c>
      <c r="F29" s="22">
        <v>7</v>
      </c>
      <c r="G29" s="22">
        <v>155</v>
      </c>
      <c r="H29" s="22">
        <v>546</v>
      </c>
      <c r="I29" s="22">
        <v>8</v>
      </c>
      <c r="J29" s="22">
        <v>126</v>
      </c>
      <c r="K29" s="22">
        <v>83</v>
      </c>
      <c r="L29" s="22">
        <v>6260</v>
      </c>
      <c r="M29" s="22">
        <v>12776</v>
      </c>
      <c r="N29" s="22">
        <v>5033</v>
      </c>
      <c r="O29" s="22">
        <v>172</v>
      </c>
      <c r="P29" s="22">
        <v>65</v>
      </c>
      <c r="Q29" s="22">
        <v>0</v>
      </c>
      <c r="R29" s="22">
        <v>45</v>
      </c>
      <c r="S29" s="22">
        <v>295</v>
      </c>
      <c r="T29" s="22">
        <v>8</v>
      </c>
      <c r="U29" s="22">
        <v>156</v>
      </c>
      <c r="V29" s="22">
        <v>42</v>
      </c>
      <c r="W29" s="22">
        <v>6386</v>
      </c>
      <c r="X29" s="22">
        <v>12210</v>
      </c>
      <c r="Y29" s="45">
        <f t="shared" si="0"/>
        <v>10.131624523727051</v>
      </c>
      <c r="Z29" s="45">
        <f t="shared" si="1"/>
        <v>22.330850403476102</v>
      </c>
      <c r="AA29" s="45">
        <f t="shared" si="2"/>
        <v>16.565722704206909</v>
      </c>
      <c r="AB29" s="41"/>
      <c r="AC29" s="21" t="s">
        <v>83</v>
      </c>
      <c r="AD29" s="45">
        <f t="shared" si="3"/>
        <v>28.903162055335969</v>
      </c>
    </row>
    <row r="30" spans="2:30" x14ac:dyDescent="0.35">
      <c r="B30" s="21" t="s">
        <v>40</v>
      </c>
      <c r="C30" s="22">
        <v>23028</v>
      </c>
      <c r="D30" s="22">
        <v>1622</v>
      </c>
      <c r="E30" s="22">
        <v>621</v>
      </c>
      <c r="F30" s="22">
        <v>6</v>
      </c>
      <c r="G30" s="22">
        <v>579</v>
      </c>
      <c r="H30" s="22">
        <v>1728</v>
      </c>
      <c r="I30" s="22">
        <v>18</v>
      </c>
      <c r="J30" s="22">
        <v>350</v>
      </c>
      <c r="K30" s="22">
        <v>264</v>
      </c>
      <c r="L30" s="22">
        <v>30671</v>
      </c>
      <c r="M30" s="22">
        <v>58884</v>
      </c>
      <c r="N30" s="22">
        <v>25254</v>
      </c>
      <c r="O30" s="22">
        <v>687</v>
      </c>
      <c r="P30" s="22">
        <v>216</v>
      </c>
      <c r="Q30" s="22">
        <v>3</v>
      </c>
      <c r="R30" s="22">
        <v>255</v>
      </c>
      <c r="S30" s="22">
        <v>1133</v>
      </c>
      <c r="T30" s="22">
        <v>5</v>
      </c>
      <c r="U30" s="22">
        <v>378</v>
      </c>
      <c r="V30" s="22">
        <v>161</v>
      </c>
      <c r="W30" s="22">
        <v>34499</v>
      </c>
      <c r="X30" s="22">
        <v>62586</v>
      </c>
      <c r="Y30" s="45">
        <f t="shared" si="0"/>
        <v>8.2309978160466866</v>
      </c>
      <c r="Z30" s="45">
        <f t="shared" si="1"/>
        <v>16.363766456783058</v>
      </c>
      <c r="AA30" s="45">
        <f t="shared" si="2"/>
        <v>12.298910223144786</v>
      </c>
      <c r="AB30" s="41"/>
      <c r="AC30" s="21" t="s">
        <v>40</v>
      </c>
      <c r="AD30" s="45">
        <f t="shared" si="3"/>
        <v>33.449730830787139</v>
      </c>
    </row>
    <row r="31" spans="2:30" x14ac:dyDescent="0.35">
      <c r="B31" s="21" t="s">
        <v>41</v>
      </c>
      <c r="C31" s="22">
        <v>32016</v>
      </c>
      <c r="D31" s="22">
        <v>1409</v>
      </c>
      <c r="E31" s="22">
        <v>1122</v>
      </c>
      <c r="F31" s="22">
        <v>10</v>
      </c>
      <c r="G31" s="22">
        <v>491</v>
      </c>
      <c r="H31" s="22">
        <v>2210</v>
      </c>
      <c r="I31" s="22">
        <v>19</v>
      </c>
      <c r="J31" s="22">
        <v>359</v>
      </c>
      <c r="K31" s="22">
        <v>381</v>
      </c>
      <c r="L31" s="22">
        <v>42266</v>
      </c>
      <c r="M31" s="22">
        <v>80293</v>
      </c>
      <c r="N31" s="22">
        <v>27078</v>
      </c>
      <c r="O31" s="22">
        <v>530</v>
      </c>
      <c r="P31" s="22">
        <v>261</v>
      </c>
      <c r="Q31" s="22">
        <v>0</v>
      </c>
      <c r="R31" s="22">
        <v>266</v>
      </c>
      <c r="S31" s="22">
        <v>978</v>
      </c>
      <c r="T31" s="22">
        <v>5</v>
      </c>
      <c r="U31" s="22">
        <v>341</v>
      </c>
      <c r="V31" s="22">
        <v>207</v>
      </c>
      <c r="W31" s="22">
        <v>48237</v>
      </c>
      <c r="X31" s="22">
        <v>77912</v>
      </c>
      <c r="Y31" s="45">
        <f t="shared" si="0"/>
        <v>6.9248786448962969</v>
      </c>
      <c r="Z31" s="45">
        <f t="shared" si="1"/>
        <v>13.978637474758211</v>
      </c>
      <c r="AA31" s="45">
        <f t="shared" si="2"/>
        <v>10.881585811163276</v>
      </c>
      <c r="AB31" s="41"/>
      <c r="AC31" s="21" t="s">
        <v>41</v>
      </c>
      <c r="AD31" s="45">
        <f t="shared" si="3"/>
        <v>27.941377893439256</v>
      </c>
    </row>
    <row r="32" spans="2:30" x14ac:dyDescent="0.35">
      <c r="B32" s="21" t="s">
        <v>42</v>
      </c>
      <c r="C32" s="22">
        <v>53397</v>
      </c>
      <c r="D32" s="22">
        <v>3732</v>
      </c>
      <c r="E32" s="22">
        <v>1868</v>
      </c>
      <c r="F32" s="22">
        <v>13</v>
      </c>
      <c r="G32" s="22">
        <v>1045</v>
      </c>
      <c r="H32" s="22">
        <v>4148</v>
      </c>
      <c r="I32" s="22">
        <v>27</v>
      </c>
      <c r="J32" s="22">
        <v>597</v>
      </c>
      <c r="K32" s="22">
        <v>521</v>
      </c>
      <c r="L32" s="22">
        <v>66504</v>
      </c>
      <c r="M32" s="22">
        <v>131854</v>
      </c>
      <c r="N32" s="22">
        <v>57598</v>
      </c>
      <c r="O32" s="22">
        <v>1440</v>
      </c>
      <c r="P32" s="22">
        <v>629</v>
      </c>
      <c r="Q32" s="22">
        <v>16</v>
      </c>
      <c r="R32" s="22">
        <v>514</v>
      </c>
      <c r="S32" s="22">
        <v>2993</v>
      </c>
      <c r="T32" s="22">
        <v>10</v>
      </c>
      <c r="U32" s="22">
        <v>720</v>
      </c>
      <c r="V32" s="22">
        <v>324</v>
      </c>
      <c r="W32" s="22">
        <v>74963</v>
      </c>
      <c r="X32" s="22">
        <v>139203</v>
      </c>
      <c r="Y32" s="45">
        <f t="shared" si="0"/>
        <v>8.764080100125156</v>
      </c>
      <c r="Z32" s="45">
        <f t="shared" si="1"/>
        <v>16.710629830163356</v>
      </c>
      <c r="AA32" s="45">
        <f t="shared" si="2"/>
        <v>12.765345988644395</v>
      </c>
      <c r="AB32" s="41"/>
      <c r="AC32" s="21" t="s">
        <v>42</v>
      </c>
      <c r="AD32" s="45">
        <f t="shared" si="3"/>
        <v>34.085792515972017</v>
      </c>
    </row>
    <row r="33" spans="2:30" x14ac:dyDescent="0.35">
      <c r="B33" s="21" t="s">
        <v>43</v>
      </c>
      <c r="C33" s="22">
        <v>12123</v>
      </c>
      <c r="D33" s="22">
        <v>1088</v>
      </c>
      <c r="E33" s="22">
        <v>482</v>
      </c>
      <c r="F33" s="22">
        <v>9</v>
      </c>
      <c r="G33" s="22">
        <v>298</v>
      </c>
      <c r="H33" s="22">
        <v>958</v>
      </c>
      <c r="I33" s="22">
        <v>16</v>
      </c>
      <c r="J33" s="22">
        <v>341</v>
      </c>
      <c r="K33" s="22">
        <v>208</v>
      </c>
      <c r="L33" s="22">
        <v>18491</v>
      </c>
      <c r="M33" s="22">
        <v>34021</v>
      </c>
      <c r="N33" s="22">
        <v>12901</v>
      </c>
      <c r="O33" s="22">
        <v>447</v>
      </c>
      <c r="P33" s="22">
        <v>175</v>
      </c>
      <c r="Q33" s="22">
        <v>6</v>
      </c>
      <c r="R33" s="22">
        <v>143</v>
      </c>
      <c r="S33" s="22">
        <v>554</v>
      </c>
      <c r="T33" s="22">
        <v>8</v>
      </c>
      <c r="U33" s="22">
        <v>260</v>
      </c>
      <c r="V33" s="22">
        <v>111</v>
      </c>
      <c r="W33" s="22">
        <v>19773</v>
      </c>
      <c r="X33" s="22">
        <v>34388</v>
      </c>
      <c r="Y33" s="45">
        <f t="shared" si="0"/>
        <v>9.1969090658203392</v>
      </c>
      <c r="Z33" s="45">
        <f t="shared" si="1"/>
        <v>18.615736206333661</v>
      </c>
      <c r="AA33" s="45">
        <f t="shared" si="2"/>
        <v>14.036029387097857</v>
      </c>
      <c r="AB33" s="41"/>
      <c r="AC33" s="21" t="s">
        <v>43</v>
      </c>
      <c r="AD33" s="45">
        <f t="shared" si="3"/>
        <v>31.859464627151052</v>
      </c>
    </row>
    <row r="34" spans="2:30" x14ac:dyDescent="0.35">
      <c r="B34" s="21" t="s">
        <v>84</v>
      </c>
      <c r="C34" s="22">
        <v>2391</v>
      </c>
      <c r="D34" s="22">
        <v>280</v>
      </c>
      <c r="E34" s="22">
        <v>167</v>
      </c>
      <c r="F34" s="22">
        <v>6</v>
      </c>
      <c r="G34" s="22">
        <v>125</v>
      </c>
      <c r="H34" s="22">
        <v>514</v>
      </c>
      <c r="I34" s="22">
        <v>10</v>
      </c>
      <c r="J34" s="22">
        <v>138</v>
      </c>
      <c r="K34" s="22">
        <v>83</v>
      </c>
      <c r="L34" s="22">
        <v>4451</v>
      </c>
      <c r="M34" s="22">
        <v>8156</v>
      </c>
      <c r="N34" s="22">
        <v>2607</v>
      </c>
      <c r="O34" s="22">
        <v>144</v>
      </c>
      <c r="P34" s="22">
        <v>77</v>
      </c>
      <c r="Q34" s="22">
        <v>0</v>
      </c>
      <c r="R34" s="22">
        <v>60</v>
      </c>
      <c r="S34" s="22">
        <v>399</v>
      </c>
      <c r="T34" s="22">
        <v>0</v>
      </c>
      <c r="U34" s="22">
        <v>115</v>
      </c>
      <c r="V34" s="22">
        <v>40</v>
      </c>
      <c r="W34" s="22">
        <v>4998</v>
      </c>
      <c r="X34" s="22">
        <v>8453</v>
      </c>
      <c r="Y34" s="45">
        <f t="shared" si="0"/>
        <v>19.988242210464431</v>
      </c>
      <c r="Z34" s="45">
        <f t="shared" si="1"/>
        <v>30.349765904709447</v>
      </c>
      <c r="AA34" s="45">
        <f t="shared" si="2"/>
        <v>25.337693729560645</v>
      </c>
      <c r="AB34" s="41"/>
      <c r="AC34" s="21" t="s">
        <v>84</v>
      </c>
      <c r="AD34" s="45">
        <f t="shared" si="3"/>
        <v>38.159371492704821</v>
      </c>
    </row>
    <row r="35" spans="2:30" x14ac:dyDescent="0.35">
      <c r="B35" s="21" t="s">
        <v>85</v>
      </c>
      <c r="C35" s="22">
        <v>822</v>
      </c>
      <c r="D35" s="22">
        <v>75</v>
      </c>
      <c r="E35" s="22">
        <v>38</v>
      </c>
      <c r="F35" s="22">
        <v>0</v>
      </c>
      <c r="G35" s="22">
        <v>73</v>
      </c>
      <c r="H35" s="22">
        <v>169</v>
      </c>
      <c r="I35" s="22">
        <v>0</v>
      </c>
      <c r="J35" s="22">
        <v>92</v>
      </c>
      <c r="K35" s="22">
        <v>25</v>
      </c>
      <c r="L35" s="22">
        <v>1564</v>
      </c>
      <c r="M35" s="22">
        <v>2857</v>
      </c>
      <c r="N35" s="22">
        <v>907</v>
      </c>
      <c r="O35" s="22">
        <v>35</v>
      </c>
      <c r="P35" s="22">
        <v>11</v>
      </c>
      <c r="Q35" s="22">
        <v>0</v>
      </c>
      <c r="R35" s="22">
        <v>34</v>
      </c>
      <c r="S35" s="22">
        <v>66</v>
      </c>
      <c r="T35" s="22">
        <v>0</v>
      </c>
      <c r="U35" s="22">
        <v>58</v>
      </c>
      <c r="V35" s="22">
        <v>10</v>
      </c>
      <c r="W35" s="22">
        <v>1733</v>
      </c>
      <c r="X35" s="22">
        <v>2844</v>
      </c>
      <c r="Y35" s="45">
        <f t="shared" si="0"/>
        <v>13.141314131413143</v>
      </c>
      <c r="Z35" s="45">
        <f t="shared" si="1"/>
        <v>27.97478329393223</v>
      </c>
      <c r="AA35" s="45">
        <f t="shared" si="2"/>
        <v>21.050420168067227</v>
      </c>
      <c r="AB35" s="41"/>
      <c r="AC35" s="21" t="s">
        <v>85</v>
      </c>
      <c r="AD35" s="45">
        <f t="shared" si="3"/>
        <v>29.141716566866265</v>
      </c>
    </row>
    <row r="36" spans="2:30" x14ac:dyDescent="0.35">
      <c r="B36" s="21" t="s">
        <v>44</v>
      </c>
      <c r="C36" s="22">
        <v>19091</v>
      </c>
      <c r="D36" s="22">
        <v>1407</v>
      </c>
      <c r="E36" s="22">
        <v>777</v>
      </c>
      <c r="F36" s="22">
        <v>8</v>
      </c>
      <c r="G36" s="22">
        <v>256</v>
      </c>
      <c r="H36" s="22">
        <v>1263</v>
      </c>
      <c r="I36" s="22">
        <v>3</v>
      </c>
      <c r="J36" s="22">
        <v>200</v>
      </c>
      <c r="K36" s="22">
        <v>107</v>
      </c>
      <c r="L36" s="22">
        <v>21581</v>
      </c>
      <c r="M36" s="22">
        <v>44694</v>
      </c>
      <c r="N36" s="22">
        <v>19720</v>
      </c>
      <c r="O36" s="22">
        <v>514</v>
      </c>
      <c r="P36" s="22">
        <v>282</v>
      </c>
      <c r="Q36" s="22">
        <v>0</v>
      </c>
      <c r="R36" s="22">
        <v>131</v>
      </c>
      <c r="S36" s="22">
        <v>960</v>
      </c>
      <c r="T36" s="22">
        <v>0</v>
      </c>
      <c r="U36" s="22">
        <v>230</v>
      </c>
      <c r="V36" s="22">
        <v>67</v>
      </c>
      <c r="W36" s="22">
        <v>24724</v>
      </c>
      <c r="X36" s="22">
        <v>46629</v>
      </c>
      <c r="Y36" s="45">
        <f t="shared" si="0"/>
        <v>8.641296881439759</v>
      </c>
      <c r="Z36" s="45">
        <f t="shared" si="1"/>
        <v>16.144316452945013</v>
      </c>
      <c r="AA36" s="45">
        <f t="shared" si="2"/>
        <v>12.490522278221311</v>
      </c>
      <c r="AB36" s="41"/>
      <c r="AC36" s="21" t="s">
        <v>44</v>
      </c>
      <c r="AD36" s="45">
        <f t="shared" si="3"/>
        <v>33.690412426352438</v>
      </c>
    </row>
    <row r="37" spans="2:30" x14ac:dyDescent="0.35">
      <c r="B37" s="21" t="s">
        <v>67</v>
      </c>
      <c r="C37" s="22">
        <v>3773</v>
      </c>
      <c r="D37" s="22">
        <v>343</v>
      </c>
      <c r="E37" s="22">
        <v>145</v>
      </c>
      <c r="F37" s="22">
        <v>9</v>
      </c>
      <c r="G37" s="22">
        <v>179</v>
      </c>
      <c r="H37" s="22">
        <v>358</v>
      </c>
      <c r="I37" s="22">
        <v>7</v>
      </c>
      <c r="J37" s="22">
        <v>169</v>
      </c>
      <c r="K37" s="22">
        <v>82</v>
      </c>
      <c r="L37" s="22">
        <v>4953</v>
      </c>
      <c r="M37" s="22">
        <v>10010</v>
      </c>
      <c r="N37" s="22">
        <v>4160</v>
      </c>
      <c r="O37" s="22">
        <v>152</v>
      </c>
      <c r="P37" s="22">
        <v>37</v>
      </c>
      <c r="Q37" s="22">
        <v>3</v>
      </c>
      <c r="R37" s="22">
        <v>74</v>
      </c>
      <c r="S37" s="22">
        <v>176</v>
      </c>
      <c r="T37" s="22">
        <v>6</v>
      </c>
      <c r="U37" s="22">
        <v>144</v>
      </c>
      <c r="V37" s="22">
        <v>48</v>
      </c>
      <c r="W37" s="22">
        <v>5622</v>
      </c>
      <c r="X37" s="22">
        <v>10419</v>
      </c>
      <c r="Y37" s="45">
        <f t="shared" si="0"/>
        <v>9.4276094276094273</v>
      </c>
      <c r="Z37" s="45">
        <f t="shared" si="1"/>
        <v>20.891029500301023</v>
      </c>
      <c r="AA37" s="45">
        <f t="shared" si="2"/>
        <v>15.295326142783768</v>
      </c>
      <c r="AB37" s="41"/>
      <c r="AC37" s="21" t="s">
        <v>67</v>
      </c>
      <c r="AD37" s="45">
        <f t="shared" si="3"/>
        <v>30.087306917394223</v>
      </c>
    </row>
    <row r="38" spans="2:30" x14ac:dyDescent="0.35">
      <c r="B38" s="21" t="s">
        <v>45</v>
      </c>
      <c r="C38" s="22">
        <v>46157</v>
      </c>
      <c r="D38" s="22">
        <v>2707</v>
      </c>
      <c r="E38" s="22">
        <v>2128</v>
      </c>
      <c r="F38" s="22">
        <v>15</v>
      </c>
      <c r="G38" s="22">
        <v>748</v>
      </c>
      <c r="H38" s="22">
        <v>3751</v>
      </c>
      <c r="I38" s="22">
        <v>18</v>
      </c>
      <c r="J38" s="22">
        <v>528</v>
      </c>
      <c r="K38" s="22">
        <v>486</v>
      </c>
      <c r="L38" s="22">
        <v>65470</v>
      </c>
      <c r="M38" s="22">
        <v>122013</v>
      </c>
      <c r="N38" s="22">
        <v>42558</v>
      </c>
      <c r="O38" s="22">
        <v>743</v>
      </c>
      <c r="P38" s="22">
        <v>492</v>
      </c>
      <c r="Q38" s="22">
        <v>5</v>
      </c>
      <c r="R38" s="22">
        <v>221</v>
      </c>
      <c r="S38" s="22">
        <v>1578</v>
      </c>
      <c r="T38" s="22">
        <v>3</v>
      </c>
      <c r="U38" s="22">
        <v>509</v>
      </c>
      <c r="V38" s="22">
        <v>259</v>
      </c>
      <c r="W38" s="22">
        <v>75535</v>
      </c>
      <c r="X38" s="22">
        <v>121890</v>
      </c>
      <c r="Y38" s="45">
        <f t="shared" si="0"/>
        <v>6.5974104838534773</v>
      </c>
      <c r="Z38" s="45">
        <f t="shared" si="1"/>
        <v>16.711268108185255</v>
      </c>
      <c r="AA38" s="45">
        <f t="shared" si="2"/>
        <v>12.146513836003955</v>
      </c>
      <c r="AB38" s="41"/>
      <c r="AC38" s="21" t="s">
        <v>45</v>
      </c>
      <c r="AD38" s="45">
        <f t="shared" si="3"/>
        <v>24.514465307438151</v>
      </c>
    </row>
    <row r="39" spans="2:30" x14ac:dyDescent="0.35">
      <c r="B39" s="21" t="s">
        <v>86</v>
      </c>
      <c r="C39" s="22">
        <v>2939</v>
      </c>
      <c r="D39" s="22">
        <v>286</v>
      </c>
      <c r="E39" s="22">
        <v>144</v>
      </c>
      <c r="F39" s="22">
        <v>4</v>
      </c>
      <c r="G39" s="22">
        <v>117</v>
      </c>
      <c r="H39" s="22">
        <v>429</v>
      </c>
      <c r="I39" s="22">
        <v>5</v>
      </c>
      <c r="J39" s="22">
        <v>161</v>
      </c>
      <c r="K39" s="22">
        <v>81</v>
      </c>
      <c r="L39" s="22">
        <v>4419</v>
      </c>
      <c r="M39" s="22">
        <v>8586</v>
      </c>
      <c r="N39" s="22">
        <v>3449</v>
      </c>
      <c r="O39" s="22">
        <v>164</v>
      </c>
      <c r="P39" s="22">
        <v>67</v>
      </c>
      <c r="Q39" s="22">
        <v>3</v>
      </c>
      <c r="R39" s="22">
        <v>64</v>
      </c>
      <c r="S39" s="22">
        <v>273</v>
      </c>
      <c r="T39" s="22">
        <v>0</v>
      </c>
      <c r="U39" s="22">
        <v>139</v>
      </c>
      <c r="V39" s="22">
        <v>43</v>
      </c>
      <c r="W39" s="22">
        <v>4580</v>
      </c>
      <c r="X39" s="22">
        <v>8782</v>
      </c>
      <c r="Y39" s="45">
        <f t="shared" si="0"/>
        <v>13.729261841788892</v>
      </c>
      <c r="Z39" s="45">
        <f t="shared" si="1"/>
        <v>24.112607099143208</v>
      </c>
      <c r="AA39" s="45">
        <f t="shared" si="2"/>
        <v>18.874332848131974</v>
      </c>
      <c r="AB39" s="41"/>
      <c r="AC39" s="21" t="s">
        <v>86</v>
      </c>
      <c r="AD39" s="45">
        <f t="shared" si="3"/>
        <v>36.696658097686374</v>
      </c>
    </row>
    <row r="40" spans="2:30" x14ac:dyDescent="0.35">
      <c r="B40" s="21" t="s">
        <v>46</v>
      </c>
      <c r="C40" s="22">
        <v>32997</v>
      </c>
      <c r="D40" s="22">
        <v>2826</v>
      </c>
      <c r="E40" s="22">
        <v>1542</v>
      </c>
      <c r="F40" s="22">
        <v>8</v>
      </c>
      <c r="G40" s="22">
        <v>524</v>
      </c>
      <c r="H40" s="22">
        <v>2695</v>
      </c>
      <c r="I40" s="22">
        <v>12</v>
      </c>
      <c r="J40" s="22">
        <v>370</v>
      </c>
      <c r="K40" s="22">
        <v>221</v>
      </c>
      <c r="L40" s="22">
        <v>35462</v>
      </c>
      <c r="M40" s="22">
        <v>76656</v>
      </c>
      <c r="N40" s="22">
        <v>35763</v>
      </c>
      <c r="O40" s="22">
        <v>1029</v>
      </c>
      <c r="P40" s="22">
        <v>546</v>
      </c>
      <c r="Q40" s="22">
        <v>8</v>
      </c>
      <c r="R40" s="22">
        <v>288</v>
      </c>
      <c r="S40" s="22">
        <v>1912</v>
      </c>
      <c r="T40" s="22">
        <v>3</v>
      </c>
      <c r="U40" s="22">
        <v>392</v>
      </c>
      <c r="V40" s="22">
        <v>154</v>
      </c>
      <c r="W40" s="22">
        <v>41383</v>
      </c>
      <c r="X40" s="22">
        <v>81476</v>
      </c>
      <c r="Y40" s="45">
        <f t="shared" si="0"/>
        <v>9.4789814977091211</v>
      </c>
      <c r="Z40" s="45">
        <f t="shared" si="1"/>
        <v>18.565431737199201</v>
      </c>
      <c r="AA40" s="45">
        <f t="shared" si="2"/>
        <v>14.080207625285793</v>
      </c>
      <c r="AB40" s="41"/>
      <c r="AC40" s="21" t="s">
        <v>46</v>
      </c>
      <c r="AD40" s="45">
        <f t="shared" si="3"/>
        <v>33.23093127358905</v>
      </c>
    </row>
    <row r="41" spans="2:30" x14ac:dyDescent="0.35">
      <c r="B41" s="21" t="s">
        <v>47</v>
      </c>
      <c r="C41" s="22">
        <v>34632</v>
      </c>
      <c r="D41" s="22">
        <v>2278</v>
      </c>
      <c r="E41" s="22">
        <v>1393</v>
      </c>
      <c r="F41" s="22">
        <v>7</v>
      </c>
      <c r="G41" s="22">
        <v>506</v>
      </c>
      <c r="H41" s="22">
        <v>2676</v>
      </c>
      <c r="I41" s="22">
        <v>6</v>
      </c>
      <c r="J41" s="22">
        <v>381</v>
      </c>
      <c r="K41" s="22">
        <v>184</v>
      </c>
      <c r="L41" s="22">
        <v>35867</v>
      </c>
      <c r="M41" s="22">
        <v>77940</v>
      </c>
      <c r="N41" s="22">
        <v>35682</v>
      </c>
      <c r="O41" s="22">
        <v>856</v>
      </c>
      <c r="P41" s="22">
        <v>471</v>
      </c>
      <c r="Q41" s="22">
        <v>0</v>
      </c>
      <c r="R41" s="22">
        <v>219</v>
      </c>
      <c r="S41" s="22">
        <v>1678</v>
      </c>
      <c r="T41" s="22">
        <v>0</v>
      </c>
      <c r="U41" s="22">
        <v>416</v>
      </c>
      <c r="V41" s="22">
        <v>123</v>
      </c>
      <c r="W41" s="22">
        <v>41717</v>
      </c>
      <c r="X41" s="22">
        <v>81164</v>
      </c>
      <c r="Y41" s="45">
        <f t="shared" si="0"/>
        <v>8.1989725853211937</v>
      </c>
      <c r="Z41" s="45">
        <f t="shared" si="1"/>
        <v>16.394851835048595</v>
      </c>
      <c r="AA41" s="45">
        <f t="shared" si="2"/>
        <v>12.42595534537752</v>
      </c>
      <c r="AB41" s="41"/>
      <c r="AC41" s="21" t="s">
        <v>47</v>
      </c>
      <c r="AD41" s="45">
        <f t="shared" si="3"/>
        <v>31.952428146679878</v>
      </c>
    </row>
    <row r="42" spans="2:30" x14ac:dyDescent="0.35">
      <c r="B42" s="21" t="s">
        <v>48</v>
      </c>
      <c r="C42" s="22">
        <v>13761</v>
      </c>
      <c r="D42" s="22">
        <v>699</v>
      </c>
      <c r="E42" s="22">
        <v>261</v>
      </c>
      <c r="F42" s="22">
        <v>4</v>
      </c>
      <c r="G42" s="22">
        <v>289</v>
      </c>
      <c r="H42" s="22">
        <v>819</v>
      </c>
      <c r="I42" s="22">
        <v>9</v>
      </c>
      <c r="J42" s="22">
        <v>186</v>
      </c>
      <c r="K42" s="22">
        <v>159</v>
      </c>
      <c r="L42" s="22">
        <v>21619</v>
      </c>
      <c r="M42" s="22">
        <v>37817</v>
      </c>
      <c r="N42" s="22">
        <v>14554</v>
      </c>
      <c r="O42" s="22">
        <v>290</v>
      </c>
      <c r="P42" s="22">
        <v>78</v>
      </c>
      <c r="Q42" s="22">
        <v>7</v>
      </c>
      <c r="R42" s="22">
        <v>154</v>
      </c>
      <c r="S42" s="22">
        <v>536</v>
      </c>
      <c r="T42" s="22">
        <v>6</v>
      </c>
      <c r="U42" s="22">
        <v>197</v>
      </c>
      <c r="V42" s="22">
        <v>127</v>
      </c>
      <c r="W42" s="22">
        <v>23558</v>
      </c>
      <c r="X42" s="22">
        <v>39510</v>
      </c>
      <c r="Y42" s="45">
        <f t="shared" si="0"/>
        <v>6.7690557451649607</v>
      </c>
      <c r="Z42" s="45">
        <f t="shared" si="1"/>
        <v>12.983528824557025</v>
      </c>
      <c r="AA42" s="45">
        <f t="shared" si="2"/>
        <v>9.8963893249607544</v>
      </c>
      <c r="AB42" s="41"/>
      <c r="AC42" s="21" t="s">
        <v>48</v>
      </c>
      <c r="AD42" s="45">
        <f t="shared" si="3"/>
        <v>33.978426395939088</v>
      </c>
    </row>
    <row r="43" spans="2:30" x14ac:dyDescent="0.35">
      <c r="B43" s="21" t="s">
        <v>87</v>
      </c>
      <c r="C43" s="22">
        <v>921</v>
      </c>
      <c r="D43" s="22">
        <v>110</v>
      </c>
      <c r="E43" s="22">
        <v>77</v>
      </c>
      <c r="F43" s="22">
        <v>3</v>
      </c>
      <c r="G43" s="22">
        <v>81</v>
      </c>
      <c r="H43" s="22">
        <v>254</v>
      </c>
      <c r="I43" s="22">
        <v>7</v>
      </c>
      <c r="J43" s="22">
        <v>148</v>
      </c>
      <c r="K43" s="22">
        <v>52</v>
      </c>
      <c r="L43" s="22">
        <v>2274</v>
      </c>
      <c r="M43" s="22">
        <v>3923</v>
      </c>
      <c r="N43" s="22">
        <v>1051</v>
      </c>
      <c r="O43" s="22">
        <v>50</v>
      </c>
      <c r="P43" s="22">
        <v>29</v>
      </c>
      <c r="Q43" s="22">
        <v>0</v>
      </c>
      <c r="R43" s="22">
        <v>49</v>
      </c>
      <c r="S43" s="22">
        <v>101</v>
      </c>
      <c r="T43" s="22">
        <v>0</v>
      </c>
      <c r="U43" s="22">
        <v>122</v>
      </c>
      <c r="V43" s="22">
        <v>26</v>
      </c>
      <c r="W43" s="22">
        <v>2396</v>
      </c>
      <c r="X43" s="22">
        <v>3836</v>
      </c>
      <c r="Y43" s="45">
        <f t="shared" si="0"/>
        <v>16.333808844507846</v>
      </c>
      <c r="Z43" s="45">
        <f t="shared" si="1"/>
        <v>33.229231730168642</v>
      </c>
      <c r="AA43" s="45">
        <f t="shared" si="2"/>
        <v>25.341325341325344</v>
      </c>
      <c r="AB43" s="41"/>
      <c r="AC43" s="21" t="s">
        <v>87</v>
      </c>
      <c r="AD43" s="45">
        <f t="shared" si="3"/>
        <v>30.091984231274637</v>
      </c>
    </row>
    <row r="44" spans="2:30" x14ac:dyDescent="0.35">
      <c r="B44" s="21" t="s">
        <v>88</v>
      </c>
      <c r="C44" s="22">
        <v>9603</v>
      </c>
      <c r="D44" s="22">
        <v>1095</v>
      </c>
      <c r="E44" s="22">
        <v>586</v>
      </c>
      <c r="F44" s="22">
        <v>9</v>
      </c>
      <c r="G44" s="22">
        <v>274</v>
      </c>
      <c r="H44" s="22">
        <v>1012</v>
      </c>
      <c r="I44" s="22">
        <v>12</v>
      </c>
      <c r="J44" s="22">
        <v>224</v>
      </c>
      <c r="K44" s="22">
        <v>152</v>
      </c>
      <c r="L44" s="22">
        <v>12386</v>
      </c>
      <c r="M44" s="22">
        <v>25353</v>
      </c>
      <c r="N44" s="22">
        <v>10155</v>
      </c>
      <c r="O44" s="22">
        <v>469</v>
      </c>
      <c r="P44" s="22">
        <v>244</v>
      </c>
      <c r="Q44" s="22">
        <v>6</v>
      </c>
      <c r="R44" s="22">
        <v>158</v>
      </c>
      <c r="S44" s="22">
        <v>894</v>
      </c>
      <c r="T44" s="22">
        <v>3</v>
      </c>
      <c r="U44" s="22">
        <v>290</v>
      </c>
      <c r="V44" s="22">
        <v>97</v>
      </c>
      <c r="W44" s="22">
        <v>13798</v>
      </c>
      <c r="X44" s="22">
        <v>26111</v>
      </c>
      <c r="Y44" s="45">
        <f t="shared" si="0"/>
        <v>14.518373025615844</v>
      </c>
      <c r="Z44" s="45">
        <f t="shared" si="1"/>
        <v>23.316426063207178</v>
      </c>
      <c r="AA44" s="45">
        <f t="shared" si="2"/>
        <v>19.022129903331468</v>
      </c>
      <c r="AB44" s="41"/>
      <c r="AC44" s="21" t="s">
        <v>88</v>
      </c>
      <c r="AD44" s="45">
        <f t="shared" si="3"/>
        <v>37.253254934901307</v>
      </c>
    </row>
    <row r="45" spans="2:30" x14ac:dyDescent="0.35">
      <c r="B45" s="21" t="s">
        <v>49</v>
      </c>
      <c r="C45" s="22">
        <v>22024</v>
      </c>
      <c r="D45" s="22">
        <v>3285</v>
      </c>
      <c r="E45" s="22">
        <v>1607</v>
      </c>
      <c r="F45" s="22">
        <v>8</v>
      </c>
      <c r="G45" s="22">
        <v>519</v>
      </c>
      <c r="H45" s="22">
        <v>2001</v>
      </c>
      <c r="I45" s="22">
        <v>8</v>
      </c>
      <c r="J45" s="22">
        <v>602</v>
      </c>
      <c r="K45" s="22">
        <v>182</v>
      </c>
      <c r="L45" s="22">
        <v>30083</v>
      </c>
      <c r="M45" s="22">
        <v>60324</v>
      </c>
      <c r="N45" s="22">
        <v>23785</v>
      </c>
      <c r="O45" s="22">
        <v>1350</v>
      </c>
      <c r="P45" s="22">
        <v>679</v>
      </c>
      <c r="Q45" s="22">
        <v>5</v>
      </c>
      <c r="R45" s="22">
        <v>218</v>
      </c>
      <c r="S45" s="22">
        <v>1466</v>
      </c>
      <c r="T45" s="22">
        <v>8</v>
      </c>
      <c r="U45" s="22">
        <v>651</v>
      </c>
      <c r="V45" s="22">
        <v>129</v>
      </c>
      <c r="W45" s="22">
        <v>36082</v>
      </c>
      <c r="X45" s="22">
        <v>64374</v>
      </c>
      <c r="Y45" s="45">
        <f t="shared" si="0"/>
        <v>13.230594418010083</v>
      </c>
      <c r="Z45" s="45">
        <f t="shared" si="1"/>
        <v>24.715512078259135</v>
      </c>
      <c r="AA45" s="45">
        <f t="shared" si="2"/>
        <v>19.159681187302461</v>
      </c>
      <c r="AB45" s="41"/>
      <c r="AC45" s="21" t="s">
        <v>49</v>
      </c>
      <c r="AD45" s="45">
        <f t="shared" si="3"/>
        <v>33.405056481979564</v>
      </c>
    </row>
    <row r="46" spans="2:30" x14ac:dyDescent="0.35">
      <c r="B46" s="21" t="s">
        <v>89</v>
      </c>
      <c r="C46" s="22">
        <v>1454</v>
      </c>
      <c r="D46" s="22">
        <v>224</v>
      </c>
      <c r="E46" s="22">
        <v>96</v>
      </c>
      <c r="F46" s="22">
        <v>0</v>
      </c>
      <c r="G46" s="22">
        <v>91</v>
      </c>
      <c r="H46" s="22">
        <v>300</v>
      </c>
      <c r="I46" s="22">
        <v>3</v>
      </c>
      <c r="J46" s="22">
        <v>94</v>
      </c>
      <c r="K46" s="22">
        <v>53</v>
      </c>
      <c r="L46" s="22">
        <v>2686</v>
      </c>
      <c r="M46" s="22">
        <v>5012</v>
      </c>
      <c r="N46" s="22">
        <v>1800</v>
      </c>
      <c r="O46" s="22">
        <v>107</v>
      </c>
      <c r="P46" s="22">
        <v>45</v>
      </c>
      <c r="Q46" s="22">
        <v>0</v>
      </c>
      <c r="R46" s="22">
        <v>57</v>
      </c>
      <c r="S46" s="22">
        <v>150</v>
      </c>
      <c r="T46" s="22">
        <v>0</v>
      </c>
      <c r="U46" s="22">
        <v>92</v>
      </c>
      <c r="V46" s="22">
        <v>40</v>
      </c>
      <c r="W46" s="22">
        <v>2878</v>
      </c>
      <c r="X46" s="22">
        <v>5165</v>
      </c>
      <c r="Y46" s="45">
        <f t="shared" si="0"/>
        <v>15.948467347845401</v>
      </c>
      <c r="Z46" s="45">
        <f t="shared" si="1"/>
        <v>31.564986737400531</v>
      </c>
      <c r="AA46" s="45">
        <f t="shared" si="2"/>
        <v>23.775758918679372</v>
      </c>
      <c r="AB46" s="41"/>
      <c r="AC46" s="21" t="s">
        <v>89</v>
      </c>
      <c r="AD46" s="45">
        <f t="shared" si="3"/>
        <v>33.457595526561043</v>
      </c>
    </row>
    <row r="47" spans="2:30" x14ac:dyDescent="0.35">
      <c r="B47" s="21" t="s">
        <v>50</v>
      </c>
      <c r="C47" s="22">
        <v>20596</v>
      </c>
      <c r="D47" s="22">
        <v>1066</v>
      </c>
      <c r="E47" s="22">
        <v>647</v>
      </c>
      <c r="F47" s="22">
        <v>0</v>
      </c>
      <c r="G47" s="22">
        <v>260</v>
      </c>
      <c r="H47" s="22">
        <v>1357</v>
      </c>
      <c r="I47" s="22">
        <v>3</v>
      </c>
      <c r="J47" s="22">
        <v>169</v>
      </c>
      <c r="K47" s="22">
        <v>118</v>
      </c>
      <c r="L47" s="22">
        <v>18485</v>
      </c>
      <c r="M47" s="22">
        <v>42713</v>
      </c>
      <c r="N47" s="22">
        <v>20795</v>
      </c>
      <c r="O47" s="22">
        <v>421</v>
      </c>
      <c r="P47" s="22">
        <v>241</v>
      </c>
      <c r="Q47" s="22">
        <v>3</v>
      </c>
      <c r="R47" s="22">
        <v>151</v>
      </c>
      <c r="S47" s="22">
        <v>989</v>
      </c>
      <c r="T47" s="22">
        <v>0</v>
      </c>
      <c r="U47" s="22">
        <v>162</v>
      </c>
      <c r="V47" s="22">
        <v>72</v>
      </c>
      <c r="W47" s="22">
        <v>19669</v>
      </c>
      <c r="X47" s="22">
        <v>42498</v>
      </c>
      <c r="Y47" s="45">
        <f t="shared" si="0"/>
        <v>7.9298831385642741</v>
      </c>
      <c r="Z47" s="45">
        <f t="shared" si="1"/>
        <v>13.831023321437463</v>
      </c>
      <c r="AA47" s="45">
        <f t="shared" si="2"/>
        <v>10.964575330772513</v>
      </c>
      <c r="AB47" s="41"/>
      <c r="AC47" s="21" t="s">
        <v>50</v>
      </c>
      <c r="AD47" s="45">
        <f t="shared" si="3"/>
        <v>35.13040093421565</v>
      </c>
    </row>
    <row r="48" spans="2:30" x14ac:dyDescent="0.35">
      <c r="B48" s="21" t="s">
        <v>51</v>
      </c>
      <c r="C48" s="22">
        <v>24447</v>
      </c>
      <c r="D48" s="22">
        <v>1782</v>
      </c>
      <c r="E48" s="22">
        <v>988</v>
      </c>
      <c r="F48" s="22">
        <v>6</v>
      </c>
      <c r="G48" s="22">
        <v>364</v>
      </c>
      <c r="H48" s="22">
        <v>1910</v>
      </c>
      <c r="I48" s="22">
        <v>7</v>
      </c>
      <c r="J48" s="22">
        <v>269</v>
      </c>
      <c r="K48" s="22">
        <v>145</v>
      </c>
      <c r="L48" s="22">
        <v>25780</v>
      </c>
      <c r="M48" s="22">
        <v>55688</v>
      </c>
      <c r="N48" s="22">
        <v>26310</v>
      </c>
      <c r="O48" s="22">
        <v>609</v>
      </c>
      <c r="P48" s="22">
        <v>329</v>
      </c>
      <c r="Q48" s="22">
        <v>3</v>
      </c>
      <c r="R48" s="22">
        <v>146</v>
      </c>
      <c r="S48" s="22">
        <v>1294</v>
      </c>
      <c r="T48" s="22">
        <v>0</v>
      </c>
      <c r="U48" s="22">
        <v>284</v>
      </c>
      <c r="V48" s="22">
        <v>108</v>
      </c>
      <c r="W48" s="22">
        <v>30275</v>
      </c>
      <c r="X48" s="22">
        <v>59351</v>
      </c>
      <c r="Y48" s="45">
        <f t="shared" si="0"/>
        <v>8.2174288179465051</v>
      </c>
      <c r="Z48" s="45">
        <f t="shared" si="1"/>
        <v>16.9851879219427</v>
      </c>
      <c r="AA48" s="45">
        <f t="shared" si="2"/>
        <v>12.6608565397971</v>
      </c>
      <c r="AB48" s="41"/>
      <c r="AC48" s="21" t="s">
        <v>51</v>
      </c>
      <c r="AD48" s="45">
        <f t="shared" si="3"/>
        <v>32.01129335842969</v>
      </c>
    </row>
    <row r="49" spans="2:30" x14ac:dyDescent="0.35">
      <c r="B49" s="21" t="s">
        <v>52</v>
      </c>
      <c r="C49" s="22">
        <v>40085</v>
      </c>
      <c r="D49" s="22">
        <v>1903</v>
      </c>
      <c r="E49" s="22">
        <v>1114</v>
      </c>
      <c r="F49" s="22">
        <v>8</v>
      </c>
      <c r="G49" s="22">
        <v>346</v>
      </c>
      <c r="H49" s="22">
        <v>2217</v>
      </c>
      <c r="I49" s="22">
        <v>6</v>
      </c>
      <c r="J49" s="22">
        <v>358</v>
      </c>
      <c r="K49" s="22">
        <v>197</v>
      </c>
      <c r="L49" s="22">
        <v>28194</v>
      </c>
      <c r="M49" s="22">
        <v>74423</v>
      </c>
      <c r="N49" s="22">
        <v>40285</v>
      </c>
      <c r="O49" s="22">
        <v>787</v>
      </c>
      <c r="P49" s="22">
        <v>558</v>
      </c>
      <c r="Q49" s="22">
        <v>10</v>
      </c>
      <c r="R49" s="22">
        <v>193</v>
      </c>
      <c r="S49" s="22">
        <v>1786</v>
      </c>
      <c r="T49" s="22">
        <v>3</v>
      </c>
      <c r="U49" s="22">
        <v>358</v>
      </c>
      <c r="V49" s="22">
        <v>137</v>
      </c>
      <c r="W49" s="22">
        <v>31078</v>
      </c>
      <c r="X49" s="22">
        <v>75195</v>
      </c>
      <c r="Y49" s="45">
        <f t="shared" si="0"/>
        <v>7.5875397908140059</v>
      </c>
      <c r="Z49" s="45">
        <f t="shared" si="1"/>
        <v>12.151095857679692</v>
      </c>
      <c r="AA49" s="45">
        <f t="shared" si="2"/>
        <v>9.9214592799137939</v>
      </c>
      <c r="AB49" s="41"/>
      <c r="AC49" s="21" t="s">
        <v>52</v>
      </c>
      <c r="AD49" s="45">
        <f t="shared" si="3"/>
        <v>37.364236927555709</v>
      </c>
    </row>
    <row r="50" spans="2:30" x14ac:dyDescent="0.35">
      <c r="B50" s="21" t="s">
        <v>53</v>
      </c>
      <c r="C50" s="22">
        <v>36532</v>
      </c>
      <c r="D50" s="22">
        <v>2073</v>
      </c>
      <c r="E50" s="22">
        <v>1673</v>
      </c>
      <c r="F50" s="22">
        <v>10</v>
      </c>
      <c r="G50" s="22">
        <v>427</v>
      </c>
      <c r="H50" s="22">
        <v>2232</v>
      </c>
      <c r="I50" s="22">
        <v>7</v>
      </c>
      <c r="J50" s="22">
        <v>360</v>
      </c>
      <c r="K50" s="22">
        <v>291</v>
      </c>
      <c r="L50" s="22">
        <v>45670</v>
      </c>
      <c r="M50" s="22">
        <v>89280</v>
      </c>
      <c r="N50" s="22">
        <v>34971</v>
      </c>
      <c r="O50" s="22">
        <v>596</v>
      </c>
      <c r="P50" s="22">
        <v>382</v>
      </c>
      <c r="Q50" s="22">
        <v>0</v>
      </c>
      <c r="R50" s="22">
        <v>172</v>
      </c>
      <c r="S50" s="22">
        <v>1138</v>
      </c>
      <c r="T50" s="22">
        <v>6</v>
      </c>
      <c r="U50" s="22">
        <v>386</v>
      </c>
      <c r="V50" s="22">
        <v>191</v>
      </c>
      <c r="W50" s="22">
        <v>51844</v>
      </c>
      <c r="X50" s="22">
        <v>89678</v>
      </c>
      <c r="Y50" s="45">
        <f t="shared" si="0"/>
        <v>6.09279966003559</v>
      </c>
      <c r="Z50" s="45">
        <f t="shared" si="1"/>
        <v>14.826614951285958</v>
      </c>
      <c r="AA50" s="45">
        <f t="shared" si="2"/>
        <v>10.765145433211881</v>
      </c>
      <c r="AB50" s="41"/>
      <c r="AC50" s="21" t="s">
        <v>53</v>
      </c>
      <c r="AD50" s="45">
        <f t="shared" si="3"/>
        <v>26.319412574575495</v>
      </c>
    </row>
    <row r="51" spans="2:30" x14ac:dyDescent="0.35">
      <c r="B51" s="21" t="s">
        <v>68</v>
      </c>
      <c r="C51" s="22">
        <v>9983</v>
      </c>
      <c r="D51" s="22">
        <v>783</v>
      </c>
      <c r="E51" s="22">
        <v>312</v>
      </c>
      <c r="F51" s="22">
        <v>13</v>
      </c>
      <c r="G51" s="22">
        <v>343</v>
      </c>
      <c r="H51" s="22">
        <v>813</v>
      </c>
      <c r="I51" s="22">
        <v>16</v>
      </c>
      <c r="J51" s="22">
        <v>365</v>
      </c>
      <c r="K51" s="22">
        <v>210</v>
      </c>
      <c r="L51" s="22">
        <v>15210</v>
      </c>
      <c r="M51" s="22">
        <v>28040</v>
      </c>
      <c r="N51" s="22">
        <v>10770</v>
      </c>
      <c r="O51" s="22">
        <v>348</v>
      </c>
      <c r="P51" s="22">
        <v>99</v>
      </c>
      <c r="Q51" s="22">
        <v>5</v>
      </c>
      <c r="R51" s="22">
        <v>165</v>
      </c>
      <c r="S51" s="22">
        <v>456</v>
      </c>
      <c r="T51" s="22">
        <v>7</v>
      </c>
      <c r="U51" s="22">
        <v>294</v>
      </c>
      <c r="V51" s="22">
        <v>133</v>
      </c>
      <c r="W51" s="22">
        <v>16657</v>
      </c>
      <c r="X51" s="22">
        <v>28932</v>
      </c>
      <c r="Y51" s="45">
        <f t="shared" si="0"/>
        <v>8.8932806324110665</v>
      </c>
      <c r="Z51" s="45">
        <f t="shared" si="1"/>
        <v>18.055115616091225</v>
      </c>
      <c r="AA51" s="45">
        <f t="shared" si="2"/>
        <v>13.563700952688521</v>
      </c>
      <c r="AB51" s="41"/>
      <c r="AC51" s="21" t="s">
        <v>68</v>
      </c>
      <c r="AD51" s="45">
        <f t="shared" si="3"/>
        <v>32.142857142857146</v>
      </c>
    </row>
    <row r="52" spans="2:30" x14ac:dyDescent="0.35">
      <c r="B52" s="21" t="s">
        <v>90</v>
      </c>
      <c r="C52" s="22">
        <v>10178</v>
      </c>
      <c r="D52" s="22">
        <v>665</v>
      </c>
      <c r="E52" s="22">
        <v>438</v>
      </c>
      <c r="F52" s="22">
        <v>12</v>
      </c>
      <c r="G52" s="22">
        <v>197</v>
      </c>
      <c r="H52" s="22">
        <v>810</v>
      </c>
      <c r="I52" s="22">
        <v>14</v>
      </c>
      <c r="J52" s="22">
        <v>163</v>
      </c>
      <c r="K52" s="22">
        <v>127</v>
      </c>
      <c r="L52" s="22">
        <v>12324</v>
      </c>
      <c r="M52" s="22">
        <v>24921</v>
      </c>
      <c r="N52" s="22">
        <v>9745</v>
      </c>
      <c r="O52" s="22">
        <v>221</v>
      </c>
      <c r="P52" s="22">
        <v>133</v>
      </c>
      <c r="Q52" s="22">
        <v>3</v>
      </c>
      <c r="R52" s="22">
        <v>80</v>
      </c>
      <c r="S52" s="22">
        <v>475</v>
      </c>
      <c r="T52" s="22">
        <v>5</v>
      </c>
      <c r="U52" s="22">
        <v>186</v>
      </c>
      <c r="V52" s="22">
        <v>57</v>
      </c>
      <c r="W52" s="22">
        <v>13635</v>
      </c>
      <c r="X52" s="22">
        <v>24536</v>
      </c>
      <c r="Y52" s="45">
        <f t="shared" si="0"/>
        <v>8.4531710914454266</v>
      </c>
      <c r="Z52" s="45">
        <f t="shared" si="1"/>
        <v>17.119499879778793</v>
      </c>
      <c r="AA52" s="45">
        <f t="shared" si="2"/>
        <v>13.088960342979636</v>
      </c>
      <c r="AB52" s="41"/>
      <c r="AC52" s="21" t="s">
        <v>90</v>
      </c>
      <c r="AD52" s="45">
        <f t="shared" si="3"/>
        <v>30.03603013429414</v>
      </c>
    </row>
    <row r="53" spans="2:30" x14ac:dyDescent="0.35">
      <c r="B53" s="21" t="s">
        <v>91</v>
      </c>
      <c r="C53" s="22">
        <v>4818</v>
      </c>
      <c r="D53" s="22">
        <v>511</v>
      </c>
      <c r="E53" s="22">
        <v>219</v>
      </c>
      <c r="F53" s="22">
        <v>9</v>
      </c>
      <c r="G53" s="22">
        <v>175</v>
      </c>
      <c r="H53" s="22">
        <v>573</v>
      </c>
      <c r="I53" s="22">
        <v>10</v>
      </c>
      <c r="J53" s="22">
        <v>259</v>
      </c>
      <c r="K53" s="22">
        <v>124</v>
      </c>
      <c r="L53" s="22">
        <v>8532</v>
      </c>
      <c r="M53" s="22">
        <v>15234</v>
      </c>
      <c r="N53" s="22">
        <v>5180</v>
      </c>
      <c r="O53" s="22">
        <v>223</v>
      </c>
      <c r="P53" s="22">
        <v>87</v>
      </c>
      <c r="Q53" s="22">
        <v>3</v>
      </c>
      <c r="R53" s="22">
        <v>97</v>
      </c>
      <c r="S53" s="22">
        <v>305</v>
      </c>
      <c r="T53" s="22">
        <v>0</v>
      </c>
      <c r="U53" s="22">
        <v>206</v>
      </c>
      <c r="V53" s="22">
        <v>68</v>
      </c>
      <c r="W53" s="22">
        <v>9123</v>
      </c>
      <c r="X53" s="22">
        <v>15286</v>
      </c>
      <c r="Y53" s="45">
        <f t="shared" si="0"/>
        <v>11.719390263891166</v>
      </c>
      <c r="Z53" s="45">
        <f t="shared" si="1"/>
        <v>22.771524186188014</v>
      </c>
      <c r="AA53" s="45">
        <f t="shared" si="2"/>
        <v>17.451676528599606</v>
      </c>
      <c r="AB53" s="41"/>
      <c r="AC53" s="21" t="s">
        <v>91</v>
      </c>
      <c r="AD53" s="45">
        <f t="shared" si="3"/>
        <v>32.32368896925859</v>
      </c>
    </row>
    <row r="54" spans="2:30" x14ac:dyDescent="0.35">
      <c r="B54" s="21" t="s">
        <v>54</v>
      </c>
      <c r="C54" s="22">
        <v>39150</v>
      </c>
      <c r="D54" s="22">
        <v>3159</v>
      </c>
      <c r="E54" s="22">
        <v>1925</v>
      </c>
      <c r="F54" s="22">
        <v>11</v>
      </c>
      <c r="G54" s="22">
        <v>585</v>
      </c>
      <c r="H54" s="22">
        <v>2959</v>
      </c>
      <c r="I54" s="22">
        <v>9</v>
      </c>
      <c r="J54" s="22">
        <v>666</v>
      </c>
      <c r="K54" s="22">
        <v>208</v>
      </c>
      <c r="L54" s="22">
        <v>46177</v>
      </c>
      <c r="M54" s="22">
        <v>94841</v>
      </c>
      <c r="N54" s="22">
        <v>38299</v>
      </c>
      <c r="O54" s="22">
        <v>1336</v>
      </c>
      <c r="P54" s="22">
        <v>824</v>
      </c>
      <c r="Q54" s="22">
        <v>3</v>
      </c>
      <c r="R54" s="22">
        <v>297</v>
      </c>
      <c r="S54" s="22">
        <v>1859</v>
      </c>
      <c r="T54" s="22">
        <v>4</v>
      </c>
      <c r="U54" s="22">
        <v>614</v>
      </c>
      <c r="V54" s="22">
        <v>177</v>
      </c>
      <c r="W54" s="22">
        <v>52138</v>
      </c>
      <c r="X54" s="22">
        <v>95556</v>
      </c>
      <c r="Y54" s="45">
        <f t="shared" si="0"/>
        <v>9.9986122675548152</v>
      </c>
      <c r="Z54" s="45">
        <f t="shared" si="1"/>
        <v>17.844172994387584</v>
      </c>
      <c r="AA54" s="45">
        <f t="shared" si="2"/>
        <v>14.145038167938932</v>
      </c>
      <c r="AB54" s="41"/>
      <c r="AC54" s="21" t="s">
        <v>54</v>
      </c>
      <c r="AD54" s="45">
        <f t="shared" si="3"/>
        <v>33.328193662786212</v>
      </c>
    </row>
    <row r="55" spans="2:30" x14ac:dyDescent="0.35">
      <c r="B55" s="21" t="s">
        <v>55</v>
      </c>
      <c r="C55" s="22">
        <v>25864</v>
      </c>
      <c r="D55" s="22">
        <v>2583</v>
      </c>
      <c r="E55" s="22">
        <v>1270</v>
      </c>
      <c r="F55" s="22">
        <v>10</v>
      </c>
      <c r="G55" s="22">
        <v>499</v>
      </c>
      <c r="H55" s="22">
        <v>1694</v>
      </c>
      <c r="I55" s="22">
        <v>4</v>
      </c>
      <c r="J55" s="22">
        <v>288</v>
      </c>
      <c r="K55" s="22">
        <v>208</v>
      </c>
      <c r="L55" s="22">
        <v>26772</v>
      </c>
      <c r="M55" s="22">
        <v>59191</v>
      </c>
      <c r="N55" s="22">
        <v>28487</v>
      </c>
      <c r="O55" s="22">
        <v>888</v>
      </c>
      <c r="P55" s="22">
        <v>459</v>
      </c>
      <c r="Q55" s="22">
        <v>9</v>
      </c>
      <c r="R55" s="22">
        <v>209</v>
      </c>
      <c r="S55" s="22">
        <v>1294</v>
      </c>
      <c r="T55" s="22">
        <v>0</v>
      </c>
      <c r="U55" s="22">
        <v>343</v>
      </c>
      <c r="V55" s="22">
        <v>98</v>
      </c>
      <c r="W55" s="22">
        <v>30872</v>
      </c>
      <c r="X55" s="22">
        <v>62666</v>
      </c>
      <c r="Y55" s="45">
        <f t="shared" si="0"/>
        <v>9.0220581274259199</v>
      </c>
      <c r="Z55" s="45">
        <f t="shared" si="1"/>
        <v>18.812864770892833</v>
      </c>
      <c r="AA55" s="45">
        <f t="shared" si="2"/>
        <v>13.957528051204207</v>
      </c>
      <c r="AB55" s="41"/>
      <c r="AC55" s="21" t="s">
        <v>55</v>
      </c>
      <c r="AD55" s="45">
        <f t="shared" si="3"/>
        <v>32.055163134880594</v>
      </c>
    </row>
    <row r="56" spans="2:30" x14ac:dyDescent="0.35">
      <c r="B56" s="21" t="s">
        <v>92</v>
      </c>
      <c r="C56" s="22">
        <v>7565</v>
      </c>
      <c r="D56" s="22">
        <v>629</v>
      </c>
      <c r="E56" s="22">
        <v>374</v>
      </c>
      <c r="F56" s="22">
        <v>7</v>
      </c>
      <c r="G56" s="22">
        <v>152</v>
      </c>
      <c r="H56" s="22">
        <v>607</v>
      </c>
      <c r="I56" s="22">
        <v>5</v>
      </c>
      <c r="J56" s="22">
        <v>180</v>
      </c>
      <c r="K56" s="22">
        <v>90</v>
      </c>
      <c r="L56" s="22">
        <v>9019</v>
      </c>
      <c r="M56" s="22">
        <v>18641</v>
      </c>
      <c r="N56" s="22">
        <v>7755</v>
      </c>
      <c r="O56" s="22">
        <v>219</v>
      </c>
      <c r="P56" s="22">
        <v>117</v>
      </c>
      <c r="Q56" s="22">
        <v>6</v>
      </c>
      <c r="R56" s="22">
        <v>72</v>
      </c>
      <c r="S56" s="22">
        <v>383</v>
      </c>
      <c r="T56" s="22">
        <v>5</v>
      </c>
      <c r="U56" s="22">
        <v>181</v>
      </c>
      <c r="V56" s="22">
        <v>69</v>
      </c>
      <c r="W56" s="22">
        <v>10189</v>
      </c>
      <c r="X56" s="22">
        <v>18991</v>
      </c>
      <c r="Y56" s="45">
        <f t="shared" si="0"/>
        <v>9.1783016708628971</v>
      </c>
      <c r="Z56" s="45">
        <f t="shared" si="1"/>
        <v>18.636411387750815</v>
      </c>
      <c r="AA56" s="45">
        <f t="shared" si="2"/>
        <v>14.109656570082707</v>
      </c>
      <c r="AB56" s="41"/>
      <c r="AC56" s="21" t="s">
        <v>92</v>
      </c>
      <c r="AD56" s="45">
        <f t="shared" si="3"/>
        <v>31.133540372670808</v>
      </c>
    </row>
    <row r="57" spans="2:30" x14ac:dyDescent="0.35">
      <c r="B57" s="21" t="s">
        <v>56</v>
      </c>
      <c r="C57" s="22">
        <v>39412</v>
      </c>
      <c r="D57" s="22">
        <v>2087</v>
      </c>
      <c r="E57" s="22">
        <v>1326</v>
      </c>
      <c r="F57" s="22">
        <v>8</v>
      </c>
      <c r="G57" s="22">
        <v>557</v>
      </c>
      <c r="H57" s="22">
        <v>3075</v>
      </c>
      <c r="I57" s="22">
        <v>3</v>
      </c>
      <c r="J57" s="22">
        <v>335</v>
      </c>
      <c r="K57" s="22">
        <v>246</v>
      </c>
      <c r="L57" s="22">
        <v>36398</v>
      </c>
      <c r="M57" s="22">
        <v>83446</v>
      </c>
      <c r="N57" s="22">
        <v>42023</v>
      </c>
      <c r="O57" s="22">
        <v>685</v>
      </c>
      <c r="P57" s="22">
        <v>433</v>
      </c>
      <c r="Q57" s="22">
        <v>8</v>
      </c>
      <c r="R57" s="22">
        <v>220</v>
      </c>
      <c r="S57" s="22">
        <v>2199</v>
      </c>
      <c r="T57" s="22">
        <v>4</v>
      </c>
      <c r="U57" s="22">
        <v>289</v>
      </c>
      <c r="V57" s="22">
        <v>139</v>
      </c>
      <c r="W57" s="22">
        <v>41901</v>
      </c>
      <c r="X57" s="22">
        <v>87909</v>
      </c>
      <c r="Y57" s="45">
        <f t="shared" si="0"/>
        <v>7.7386014260482767</v>
      </c>
      <c r="Z57" s="45">
        <f t="shared" si="1"/>
        <v>15.075956669444265</v>
      </c>
      <c r="AA57" s="45">
        <f t="shared" si="2"/>
        <v>11.444573944573945</v>
      </c>
      <c r="AB57" s="41"/>
      <c r="AC57" s="21" t="s">
        <v>56</v>
      </c>
      <c r="AD57" s="45">
        <f t="shared" si="3"/>
        <v>33.46534653465347</v>
      </c>
    </row>
    <row r="58" spans="2:30" x14ac:dyDescent="0.35">
      <c r="B58" s="21" t="s">
        <v>108</v>
      </c>
      <c r="C58" s="22">
        <v>26912</v>
      </c>
      <c r="D58" s="22">
        <v>4088</v>
      </c>
      <c r="E58" s="22">
        <v>2053</v>
      </c>
      <c r="F58" s="22">
        <v>46</v>
      </c>
      <c r="G58" s="22">
        <v>917</v>
      </c>
      <c r="H58" s="22">
        <v>3607</v>
      </c>
      <c r="I58" s="22">
        <v>43</v>
      </c>
      <c r="J58" s="22">
        <v>561</v>
      </c>
      <c r="K58" s="22">
        <v>532</v>
      </c>
      <c r="L58" s="22">
        <v>42928</v>
      </c>
      <c r="M58" s="22">
        <v>81681</v>
      </c>
      <c r="N58" s="22">
        <v>30294</v>
      </c>
      <c r="O58" s="22">
        <v>1702</v>
      </c>
      <c r="P58" s="22">
        <v>901</v>
      </c>
      <c r="Q58" s="22">
        <v>15</v>
      </c>
      <c r="R58" s="22">
        <v>411</v>
      </c>
      <c r="S58" s="22">
        <v>2589</v>
      </c>
      <c r="T58" s="22">
        <v>25</v>
      </c>
      <c r="U58" s="22">
        <v>738</v>
      </c>
      <c r="V58" s="22">
        <v>336</v>
      </c>
      <c r="W58" s="22">
        <v>50257</v>
      </c>
      <c r="X58" s="22">
        <v>87267</v>
      </c>
      <c r="Y58" s="45">
        <f t="shared" si="0"/>
        <v>15.386503067484664</v>
      </c>
      <c r="Z58" s="45">
        <f t="shared" si="1"/>
        <v>28.131948622701231</v>
      </c>
      <c r="AA58" s="45">
        <f t="shared" si="2"/>
        <v>21.891271261114522</v>
      </c>
      <c r="AB58" s="41"/>
      <c r="AC58" s="21" t="s">
        <v>108</v>
      </c>
      <c r="AD58" s="45">
        <f t="shared" si="3"/>
        <v>34.414831981460026</v>
      </c>
    </row>
    <row r="59" spans="2:30" x14ac:dyDescent="0.35">
      <c r="B59" s="21" t="s">
        <v>93</v>
      </c>
      <c r="C59" s="22">
        <v>2943</v>
      </c>
      <c r="D59" s="22">
        <v>277</v>
      </c>
      <c r="E59" s="22">
        <v>133</v>
      </c>
      <c r="F59" s="22">
        <v>9</v>
      </c>
      <c r="G59" s="22">
        <v>126</v>
      </c>
      <c r="H59" s="22">
        <v>627</v>
      </c>
      <c r="I59" s="22">
        <v>7</v>
      </c>
      <c r="J59" s="22">
        <v>87</v>
      </c>
      <c r="K59" s="22">
        <v>73</v>
      </c>
      <c r="L59" s="22">
        <v>5821</v>
      </c>
      <c r="M59" s="22">
        <v>10105</v>
      </c>
      <c r="N59" s="22">
        <v>3362</v>
      </c>
      <c r="O59" s="22">
        <v>122</v>
      </c>
      <c r="P59" s="22">
        <v>84</v>
      </c>
      <c r="Q59" s="22">
        <v>5</v>
      </c>
      <c r="R59" s="22">
        <v>85</v>
      </c>
      <c r="S59" s="22">
        <v>483</v>
      </c>
      <c r="T59" s="22">
        <v>3</v>
      </c>
      <c r="U59" s="22">
        <v>102</v>
      </c>
      <c r="V59" s="22">
        <v>45</v>
      </c>
      <c r="W59" s="22">
        <v>5864</v>
      </c>
      <c r="X59" s="22">
        <v>10150</v>
      </c>
      <c r="Y59" s="45">
        <f t="shared" si="0"/>
        <v>18.417333961375412</v>
      </c>
      <c r="Z59" s="45">
        <f t="shared" si="1"/>
        <v>28.011404133998575</v>
      </c>
      <c r="AA59" s="45">
        <f t="shared" si="2"/>
        <v>23.19337670017741</v>
      </c>
      <c r="AB59" s="41"/>
      <c r="AC59" s="21" t="s">
        <v>93</v>
      </c>
      <c r="AD59" s="45">
        <f t="shared" si="3"/>
        <v>39.877613462519122</v>
      </c>
    </row>
    <row r="60" spans="2:30" x14ac:dyDescent="0.35">
      <c r="B60" s="21" t="s">
        <v>94</v>
      </c>
      <c r="C60" s="22">
        <v>2693</v>
      </c>
      <c r="D60" s="22">
        <v>353</v>
      </c>
      <c r="E60" s="22">
        <v>150</v>
      </c>
      <c r="F60" s="22">
        <v>5</v>
      </c>
      <c r="G60" s="22">
        <v>282</v>
      </c>
      <c r="H60" s="22">
        <v>606</v>
      </c>
      <c r="I60" s="22">
        <v>24</v>
      </c>
      <c r="J60" s="22">
        <v>235</v>
      </c>
      <c r="K60" s="22">
        <v>133</v>
      </c>
      <c r="L60" s="22">
        <v>4116</v>
      </c>
      <c r="M60" s="22">
        <v>8592</v>
      </c>
      <c r="N60" s="22">
        <v>3099</v>
      </c>
      <c r="O60" s="22">
        <v>151</v>
      </c>
      <c r="P60" s="22">
        <v>51</v>
      </c>
      <c r="Q60" s="22">
        <v>3</v>
      </c>
      <c r="R60" s="22">
        <v>160</v>
      </c>
      <c r="S60" s="22">
        <v>304</v>
      </c>
      <c r="T60" s="22">
        <v>7</v>
      </c>
      <c r="U60" s="22">
        <v>193</v>
      </c>
      <c r="V60" s="22">
        <v>83</v>
      </c>
      <c r="W60" s="22">
        <v>4715</v>
      </c>
      <c r="X60" s="22">
        <v>8780</v>
      </c>
      <c r="Y60" s="45">
        <f t="shared" si="0"/>
        <v>17.036290322580644</v>
      </c>
      <c r="Z60" s="45">
        <f t="shared" si="1"/>
        <v>32.658693652253909</v>
      </c>
      <c r="AA60" s="45">
        <f t="shared" si="2"/>
        <v>25.204425204425206</v>
      </c>
      <c r="AB60" s="41"/>
      <c r="AC60" s="21" t="s">
        <v>94</v>
      </c>
      <c r="AD60" s="45">
        <f t="shared" si="3"/>
        <v>32.251908396946568</v>
      </c>
    </row>
    <row r="61" spans="2:30" x14ac:dyDescent="0.35">
      <c r="B61" s="21" t="s">
        <v>95</v>
      </c>
      <c r="C61" s="22">
        <v>2382</v>
      </c>
      <c r="D61" s="22">
        <v>268</v>
      </c>
      <c r="E61" s="22">
        <v>157</v>
      </c>
      <c r="F61" s="22">
        <v>6</v>
      </c>
      <c r="G61" s="22">
        <v>121</v>
      </c>
      <c r="H61" s="22">
        <v>467</v>
      </c>
      <c r="I61" s="22">
        <v>11</v>
      </c>
      <c r="J61" s="22">
        <v>120</v>
      </c>
      <c r="K61" s="22">
        <v>94</v>
      </c>
      <c r="L61" s="22">
        <v>4198</v>
      </c>
      <c r="M61" s="22">
        <v>7822</v>
      </c>
      <c r="N61" s="22">
        <v>2512</v>
      </c>
      <c r="O61" s="22">
        <v>119</v>
      </c>
      <c r="P61" s="22">
        <v>56</v>
      </c>
      <c r="Q61" s="22">
        <v>4</v>
      </c>
      <c r="R61" s="22">
        <v>52</v>
      </c>
      <c r="S61" s="22">
        <v>239</v>
      </c>
      <c r="T61" s="22">
        <v>7</v>
      </c>
      <c r="U61" s="22">
        <v>136</v>
      </c>
      <c r="V61" s="22">
        <v>42</v>
      </c>
      <c r="W61" s="22">
        <v>4209</v>
      </c>
      <c r="X61" s="22">
        <v>7378</v>
      </c>
      <c r="Y61" s="45">
        <f t="shared" si="0"/>
        <v>15.263999999999999</v>
      </c>
      <c r="Z61" s="45">
        <f t="shared" si="1"/>
        <v>29.161947904869763</v>
      </c>
      <c r="AA61" s="45">
        <f t="shared" si="2"/>
        <v>22.637824846026739</v>
      </c>
      <c r="AB61" s="41"/>
      <c r="AC61" s="21" t="s">
        <v>95</v>
      </c>
      <c r="AD61" s="45">
        <f t="shared" si="3"/>
        <v>31.652289316522893</v>
      </c>
    </row>
    <row r="62" spans="2:30" x14ac:dyDescent="0.35">
      <c r="B62" s="21" t="s">
        <v>96</v>
      </c>
      <c r="C62" s="22">
        <v>12778</v>
      </c>
      <c r="D62" s="22">
        <v>1861</v>
      </c>
      <c r="E62" s="22">
        <v>936</v>
      </c>
      <c r="F62" s="22">
        <v>13</v>
      </c>
      <c r="G62" s="22">
        <v>314</v>
      </c>
      <c r="H62" s="22">
        <v>1154</v>
      </c>
      <c r="I62" s="22">
        <v>7</v>
      </c>
      <c r="J62" s="22">
        <v>209</v>
      </c>
      <c r="K62" s="22">
        <v>108</v>
      </c>
      <c r="L62" s="22">
        <v>13730</v>
      </c>
      <c r="M62" s="22">
        <v>31101</v>
      </c>
      <c r="N62" s="22">
        <v>13915</v>
      </c>
      <c r="O62" s="22">
        <v>685</v>
      </c>
      <c r="P62" s="22">
        <v>334</v>
      </c>
      <c r="Q62" s="22">
        <v>3</v>
      </c>
      <c r="R62" s="22">
        <v>141</v>
      </c>
      <c r="S62" s="22">
        <v>1014</v>
      </c>
      <c r="T62" s="22">
        <v>3</v>
      </c>
      <c r="U62" s="22">
        <v>224</v>
      </c>
      <c r="V62" s="22">
        <v>76</v>
      </c>
      <c r="W62" s="22">
        <v>15392</v>
      </c>
      <c r="X62" s="22">
        <v>31794</v>
      </c>
      <c r="Y62" s="45">
        <f t="shared" si="0"/>
        <v>13.358661682701145</v>
      </c>
      <c r="Z62" s="45">
        <f t="shared" si="1"/>
        <v>24.808939323760999</v>
      </c>
      <c r="AA62" s="45">
        <f t="shared" si="2"/>
        <v>19.24622666785746</v>
      </c>
      <c r="AB62" s="41"/>
      <c r="AC62" s="21" t="s">
        <v>96</v>
      </c>
      <c r="AD62" s="45">
        <f t="shared" si="3"/>
        <v>33.720030935808197</v>
      </c>
    </row>
    <row r="63" spans="2:30" x14ac:dyDescent="0.35">
      <c r="B63" s="21" t="s">
        <v>97</v>
      </c>
      <c r="C63" s="22">
        <v>1951</v>
      </c>
      <c r="D63" s="22">
        <v>166</v>
      </c>
      <c r="E63" s="22">
        <v>68</v>
      </c>
      <c r="F63" s="22">
        <v>0</v>
      </c>
      <c r="G63" s="22">
        <v>107</v>
      </c>
      <c r="H63" s="22">
        <v>236</v>
      </c>
      <c r="I63" s="22">
        <v>11</v>
      </c>
      <c r="J63" s="22">
        <v>104</v>
      </c>
      <c r="K63" s="22">
        <v>65</v>
      </c>
      <c r="L63" s="22">
        <v>3273</v>
      </c>
      <c r="M63" s="22">
        <v>5989</v>
      </c>
      <c r="N63" s="22">
        <v>2077</v>
      </c>
      <c r="O63" s="22">
        <v>67</v>
      </c>
      <c r="P63" s="22">
        <v>32</v>
      </c>
      <c r="Q63" s="22">
        <v>0</v>
      </c>
      <c r="R63" s="22">
        <v>56</v>
      </c>
      <c r="S63" s="22">
        <v>118</v>
      </c>
      <c r="T63" s="22">
        <v>0</v>
      </c>
      <c r="U63" s="22">
        <v>74</v>
      </c>
      <c r="V63" s="22">
        <v>29</v>
      </c>
      <c r="W63" s="22">
        <v>3503</v>
      </c>
      <c r="X63" s="22">
        <v>5963</v>
      </c>
      <c r="Y63" s="45">
        <f t="shared" si="0"/>
        <v>11.262376237623762</v>
      </c>
      <c r="Z63" s="45">
        <f t="shared" si="1"/>
        <v>22.24744608399546</v>
      </c>
      <c r="AA63" s="45">
        <f t="shared" si="2"/>
        <v>16.992303137951449</v>
      </c>
      <c r="AB63" s="41"/>
      <c r="AC63" s="21" t="s">
        <v>97</v>
      </c>
      <c r="AD63" s="45">
        <f t="shared" si="3"/>
        <v>31.707317073170731</v>
      </c>
    </row>
    <row r="64" spans="2:30" x14ac:dyDescent="0.35">
      <c r="B64" s="21" t="s">
        <v>57</v>
      </c>
      <c r="C64" s="22">
        <v>23750</v>
      </c>
      <c r="D64" s="22">
        <v>2431</v>
      </c>
      <c r="E64" s="22">
        <v>1307</v>
      </c>
      <c r="F64" s="22">
        <v>12</v>
      </c>
      <c r="G64" s="22">
        <v>448</v>
      </c>
      <c r="H64" s="22">
        <v>1864</v>
      </c>
      <c r="I64" s="22">
        <v>8</v>
      </c>
      <c r="J64" s="22">
        <v>265</v>
      </c>
      <c r="K64" s="22">
        <v>112</v>
      </c>
      <c r="L64" s="22">
        <v>19504</v>
      </c>
      <c r="M64" s="22">
        <v>49702</v>
      </c>
      <c r="N64" s="22">
        <v>26649</v>
      </c>
      <c r="O64" s="22">
        <v>935</v>
      </c>
      <c r="P64" s="22">
        <v>731</v>
      </c>
      <c r="Q64" s="22">
        <v>0</v>
      </c>
      <c r="R64" s="22">
        <v>220</v>
      </c>
      <c r="S64" s="22">
        <v>1878</v>
      </c>
      <c r="T64" s="22">
        <v>3</v>
      </c>
      <c r="U64" s="22">
        <v>286</v>
      </c>
      <c r="V64" s="22">
        <v>105</v>
      </c>
      <c r="W64" s="22">
        <v>21423</v>
      </c>
      <c r="X64" s="22">
        <v>52238</v>
      </c>
      <c r="Y64" s="45">
        <f t="shared" si="0"/>
        <v>12.269558986385251</v>
      </c>
      <c r="Z64" s="45">
        <f t="shared" si="1"/>
        <v>20.176167525344859</v>
      </c>
      <c r="AA64" s="45">
        <f t="shared" si="2"/>
        <v>16.182736440357314</v>
      </c>
      <c r="AB64" s="41"/>
      <c r="AC64" s="21" t="s">
        <v>57</v>
      </c>
      <c r="AD64" s="45">
        <f t="shared" si="3"/>
        <v>38.294195384771776</v>
      </c>
    </row>
    <row r="65" spans="2:30" x14ac:dyDescent="0.35">
      <c r="B65" s="21" t="s">
        <v>98</v>
      </c>
      <c r="C65" s="22">
        <v>1048</v>
      </c>
      <c r="D65" s="22">
        <v>102</v>
      </c>
      <c r="E65" s="22">
        <v>58</v>
      </c>
      <c r="F65" s="22">
        <v>0</v>
      </c>
      <c r="G65" s="22">
        <v>63</v>
      </c>
      <c r="H65" s="22">
        <v>170</v>
      </c>
      <c r="I65" s="22">
        <v>4</v>
      </c>
      <c r="J65" s="22">
        <v>108</v>
      </c>
      <c r="K65" s="22">
        <v>54</v>
      </c>
      <c r="L65" s="22">
        <v>2397</v>
      </c>
      <c r="M65" s="22">
        <v>4000</v>
      </c>
      <c r="N65" s="22">
        <v>1146</v>
      </c>
      <c r="O65" s="22">
        <v>43</v>
      </c>
      <c r="P65" s="22">
        <v>26</v>
      </c>
      <c r="Q65" s="22">
        <v>0</v>
      </c>
      <c r="R65" s="22">
        <v>23</v>
      </c>
      <c r="S65" s="22">
        <v>73</v>
      </c>
      <c r="T65" s="22">
        <v>0</v>
      </c>
      <c r="U65" s="22">
        <v>86</v>
      </c>
      <c r="V65" s="22">
        <v>19</v>
      </c>
      <c r="W65" s="22">
        <v>2241</v>
      </c>
      <c r="X65" s="22">
        <v>3671</v>
      </c>
      <c r="Y65" s="45">
        <f t="shared" si="0"/>
        <v>11.811023622047244</v>
      </c>
      <c r="Z65" s="45">
        <f t="shared" si="1"/>
        <v>25.563425627817125</v>
      </c>
      <c r="AA65" s="45">
        <f t="shared" si="2"/>
        <v>19.050847457627118</v>
      </c>
      <c r="AB65" s="41"/>
      <c r="AC65" s="21" t="s">
        <v>98</v>
      </c>
      <c r="AD65" s="45">
        <f t="shared" si="3"/>
        <v>29.359430604982208</v>
      </c>
    </row>
    <row r="66" spans="2:30" x14ac:dyDescent="0.35">
      <c r="B66" s="21" t="s">
        <v>27</v>
      </c>
      <c r="C66" s="22">
        <v>379</v>
      </c>
      <c r="D66" s="22">
        <v>80</v>
      </c>
      <c r="E66" s="22">
        <v>42</v>
      </c>
      <c r="F66" s="22">
        <v>0</v>
      </c>
      <c r="G66" s="22">
        <v>21</v>
      </c>
      <c r="H66" s="22">
        <v>74</v>
      </c>
      <c r="I66" s="22">
        <v>0</v>
      </c>
      <c r="J66" s="22">
        <v>24</v>
      </c>
      <c r="K66" s="22">
        <v>9</v>
      </c>
      <c r="L66" s="22">
        <v>910</v>
      </c>
      <c r="M66" s="22">
        <v>1550</v>
      </c>
      <c r="N66" s="22">
        <v>484</v>
      </c>
      <c r="O66" s="22">
        <v>36</v>
      </c>
      <c r="P66" s="22">
        <v>23</v>
      </c>
      <c r="Q66" s="22">
        <v>0</v>
      </c>
      <c r="R66" s="22">
        <v>18</v>
      </c>
      <c r="S66" s="22">
        <v>57</v>
      </c>
      <c r="T66" s="22">
        <v>0</v>
      </c>
      <c r="U66" s="22">
        <v>23</v>
      </c>
      <c r="V66" s="22">
        <v>14</v>
      </c>
      <c r="W66" s="22">
        <v>1080</v>
      </c>
      <c r="X66" s="22">
        <v>1725</v>
      </c>
      <c r="Y66" s="45">
        <f t="shared" si="0"/>
        <v>20.904836193447736</v>
      </c>
      <c r="Z66" s="45">
        <f t="shared" si="1"/>
        <v>35</v>
      </c>
      <c r="AA66" s="45">
        <f t="shared" si="2"/>
        <v>27.835051546391753</v>
      </c>
      <c r="AB66" s="41"/>
      <c r="AC66" s="21" t="s">
        <v>27</v>
      </c>
      <c r="AD66" s="45">
        <f t="shared" si="3"/>
        <v>38.176638176638178</v>
      </c>
    </row>
    <row r="67" spans="2:30" x14ac:dyDescent="0.35">
      <c r="B67" s="21" t="s">
        <v>99</v>
      </c>
      <c r="C67" s="22">
        <v>4550</v>
      </c>
      <c r="D67" s="22">
        <v>467</v>
      </c>
      <c r="E67" s="22">
        <v>245</v>
      </c>
      <c r="F67" s="22">
        <v>11</v>
      </c>
      <c r="G67" s="22">
        <v>324</v>
      </c>
      <c r="H67" s="22">
        <v>987</v>
      </c>
      <c r="I67" s="22">
        <v>18</v>
      </c>
      <c r="J67" s="22">
        <v>262</v>
      </c>
      <c r="K67" s="22">
        <v>164</v>
      </c>
      <c r="L67" s="22">
        <v>8101</v>
      </c>
      <c r="M67" s="22">
        <v>15117</v>
      </c>
      <c r="N67" s="22">
        <v>5073</v>
      </c>
      <c r="O67" s="22">
        <v>237</v>
      </c>
      <c r="P67" s="22">
        <v>106</v>
      </c>
      <c r="Q67" s="22">
        <v>3</v>
      </c>
      <c r="R67" s="22">
        <v>184</v>
      </c>
      <c r="S67" s="22">
        <v>575</v>
      </c>
      <c r="T67" s="22">
        <v>10</v>
      </c>
      <c r="U67" s="22">
        <v>271</v>
      </c>
      <c r="V67" s="22">
        <v>126</v>
      </c>
      <c r="W67" s="22">
        <v>8872</v>
      </c>
      <c r="X67" s="22">
        <v>15455</v>
      </c>
      <c r="Y67" s="45">
        <f t="shared" si="0"/>
        <v>17.262734169376063</v>
      </c>
      <c r="Z67" s="45">
        <f t="shared" si="1"/>
        <v>29.895104895104897</v>
      </c>
      <c r="AA67" s="45">
        <f t="shared" si="2"/>
        <v>23.770922464910306</v>
      </c>
      <c r="AB67" s="41"/>
      <c r="AC67" s="21" t="s">
        <v>99</v>
      </c>
      <c r="AD67" s="45">
        <f t="shared" si="3"/>
        <v>35.206820334701611</v>
      </c>
    </row>
    <row r="68" spans="2:30" x14ac:dyDescent="0.35">
      <c r="B68" s="21" t="s">
        <v>100</v>
      </c>
      <c r="C68" s="22">
        <v>2627</v>
      </c>
      <c r="D68" s="22">
        <v>256</v>
      </c>
      <c r="E68" s="22">
        <v>83</v>
      </c>
      <c r="F68" s="22">
        <v>5</v>
      </c>
      <c r="G68" s="22">
        <v>234</v>
      </c>
      <c r="H68" s="22">
        <v>443</v>
      </c>
      <c r="I68" s="22">
        <v>12</v>
      </c>
      <c r="J68" s="22">
        <v>233</v>
      </c>
      <c r="K68" s="22">
        <v>107</v>
      </c>
      <c r="L68" s="22">
        <v>4116</v>
      </c>
      <c r="M68" s="22">
        <v>8126</v>
      </c>
      <c r="N68" s="22">
        <v>2955</v>
      </c>
      <c r="O68" s="22">
        <v>111</v>
      </c>
      <c r="P68" s="22">
        <v>38</v>
      </c>
      <c r="Q68" s="22">
        <v>0</v>
      </c>
      <c r="R68" s="22">
        <v>121</v>
      </c>
      <c r="S68" s="22">
        <v>259</v>
      </c>
      <c r="T68" s="22">
        <v>12</v>
      </c>
      <c r="U68" s="22">
        <v>173</v>
      </c>
      <c r="V68" s="22">
        <v>59</v>
      </c>
      <c r="W68" s="22">
        <v>4743</v>
      </c>
      <c r="X68" s="22">
        <v>8457</v>
      </c>
      <c r="Y68" s="45">
        <f t="shared" si="0"/>
        <v>14.745162169528481</v>
      </c>
      <c r="Z68" s="45">
        <f t="shared" si="1"/>
        <v>26.534806062162858</v>
      </c>
      <c r="AA68" s="45">
        <f t="shared" si="2"/>
        <v>20.814599312351227</v>
      </c>
      <c r="AB68" s="41"/>
      <c r="AC68" s="21" t="s">
        <v>100</v>
      </c>
      <c r="AD68" s="45">
        <f t="shared" si="3"/>
        <v>34.371029224904703</v>
      </c>
    </row>
    <row r="69" spans="2:30" x14ac:dyDescent="0.35">
      <c r="B69" s="21" t="s">
        <v>58</v>
      </c>
      <c r="C69" s="22">
        <v>23511</v>
      </c>
      <c r="D69" s="22">
        <v>2979</v>
      </c>
      <c r="E69" s="22">
        <v>1322</v>
      </c>
      <c r="F69" s="22">
        <v>13</v>
      </c>
      <c r="G69" s="22">
        <v>713</v>
      </c>
      <c r="H69" s="22">
        <v>1650</v>
      </c>
      <c r="I69" s="22">
        <v>4</v>
      </c>
      <c r="J69" s="22">
        <v>395</v>
      </c>
      <c r="K69" s="22">
        <v>105</v>
      </c>
      <c r="L69" s="22">
        <v>19204</v>
      </c>
      <c r="M69" s="22">
        <v>49893</v>
      </c>
      <c r="N69" s="22">
        <v>26374</v>
      </c>
      <c r="O69" s="22">
        <v>1166</v>
      </c>
      <c r="P69" s="22">
        <v>765</v>
      </c>
      <c r="Q69" s="22">
        <v>8</v>
      </c>
      <c r="R69" s="22">
        <v>228</v>
      </c>
      <c r="S69" s="22">
        <v>1589</v>
      </c>
      <c r="T69" s="22">
        <v>4</v>
      </c>
      <c r="U69" s="22">
        <v>464</v>
      </c>
      <c r="V69" s="22">
        <v>89</v>
      </c>
      <c r="W69" s="22">
        <v>24125</v>
      </c>
      <c r="X69" s="22">
        <v>54806</v>
      </c>
      <c r="Y69" s="45">
        <f t="shared" si="0"/>
        <v>12.28838486175567</v>
      </c>
      <c r="Z69" s="45">
        <f t="shared" si="1"/>
        <v>21.84261287475071</v>
      </c>
      <c r="AA69" s="45">
        <f t="shared" si="2"/>
        <v>17.064640026150197</v>
      </c>
      <c r="AB69" s="41"/>
      <c r="AC69" s="21" t="s">
        <v>58</v>
      </c>
      <c r="AD69" s="45">
        <f t="shared" si="3"/>
        <v>36.011876257063506</v>
      </c>
    </row>
    <row r="70" spans="2:30" x14ac:dyDescent="0.35">
      <c r="B70" s="21" t="s">
        <v>101</v>
      </c>
      <c r="C70" s="22">
        <v>1648</v>
      </c>
      <c r="D70" s="22">
        <v>183</v>
      </c>
      <c r="E70" s="22">
        <v>112</v>
      </c>
      <c r="F70" s="22">
        <v>3</v>
      </c>
      <c r="G70" s="22">
        <v>90</v>
      </c>
      <c r="H70" s="22">
        <v>298</v>
      </c>
      <c r="I70" s="22">
        <v>7</v>
      </c>
      <c r="J70" s="22">
        <v>150</v>
      </c>
      <c r="K70" s="22">
        <v>49</v>
      </c>
      <c r="L70" s="22">
        <v>3143</v>
      </c>
      <c r="M70" s="22">
        <v>5687</v>
      </c>
      <c r="N70" s="22">
        <v>1871</v>
      </c>
      <c r="O70" s="22">
        <v>96</v>
      </c>
      <c r="P70" s="22">
        <v>45</v>
      </c>
      <c r="Q70" s="22">
        <v>0</v>
      </c>
      <c r="R70" s="22">
        <v>58</v>
      </c>
      <c r="S70" s="22">
        <v>155</v>
      </c>
      <c r="T70" s="22">
        <v>8</v>
      </c>
      <c r="U70" s="22">
        <v>119</v>
      </c>
      <c r="V70" s="22">
        <v>39</v>
      </c>
      <c r="W70" s="22">
        <v>3383</v>
      </c>
      <c r="X70" s="22">
        <v>5771</v>
      </c>
      <c r="Y70" s="45">
        <f t="shared" si="0"/>
        <v>15.391156462585034</v>
      </c>
      <c r="Z70" s="45">
        <f t="shared" si="1"/>
        <v>27.820152549177035</v>
      </c>
      <c r="AA70" s="45">
        <f t="shared" si="2"/>
        <v>21.784018170555441</v>
      </c>
      <c r="AB70" s="41"/>
      <c r="AC70" s="21" t="s">
        <v>101</v>
      </c>
      <c r="AD70" s="45">
        <f t="shared" si="3"/>
        <v>34.312796208530806</v>
      </c>
    </row>
    <row r="71" spans="2:30" x14ac:dyDescent="0.35">
      <c r="B71" s="21" t="s">
        <v>102</v>
      </c>
      <c r="C71" s="22">
        <v>6528</v>
      </c>
      <c r="D71" s="22">
        <v>1059</v>
      </c>
      <c r="E71" s="22">
        <v>505</v>
      </c>
      <c r="F71" s="22">
        <v>6</v>
      </c>
      <c r="G71" s="22">
        <v>256</v>
      </c>
      <c r="H71" s="22">
        <v>909</v>
      </c>
      <c r="I71" s="22">
        <v>13</v>
      </c>
      <c r="J71" s="22">
        <v>180</v>
      </c>
      <c r="K71" s="22">
        <v>105</v>
      </c>
      <c r="L71" s="22">
        <v>9046</v>
      </c>
      <c r="M71" s="22">
        <v>18604</v>
      </c>
      <c r="N71" s="22">
        <v>7327</v>
      </c>
      <c r="O71" s="22">
        <v>427</v>
      </c>
      <c r="P71" s="22">
        <v>220</v>
      </c>
      <c r="Q71" s="22">
        <v>3</v>
      </c>
      <c r="R71" s="22">
        <v>140</v>
      </c>
      <c r="S71" s="22">
        <v>789</v>
      </c>
      <c r="T71" s="22">
        <v>0</v>
      </c>
      <c r="U71" s="22">
        <v>233</v>
      </c>
      <c r="V71" s="22">
        <v>56</v>
      </c>
      <c r="W71" s="22">
        <v>9884</v>
      </c>
      <c r="X71" s="22">
        <v>19087</v>
      </c>
      <c r="Y71" s="45">
        <f t="shared" ref="Y71:Y85" si="4">SUM(O71:T71)/SUM(N71:U71)*100</f>
        <v>17.277601488127804</v>
      </c>
      <c r="Z71" s="45">
        <f t="shared" ref="Z71:Z85" si="5">SUM(D71:I71)/SUM(C71:J71)*100</f>
        <v>29.060913705583758</v>
      </c>
      <c r="AA71" s="45">
        <f t="shared" ref="AA71:AA85" si="6">SUM(D71:I71,O71:T71)/SUM(C71:J71,N71:U71)*100</f>
        <v>23.269696154880346</v>
      </c>
      <c r="AB71" s="41"/>
      <c r="AC71" s="21" t="s">
        <v>102</v>
      </c>
      <c r="AD71" s="45">
        <f t="shared" ref="AD71:AD85" si="7">SUM(O71:T71)/SUM(O71:T71,D71:I71)*100</f>
        <v>36.49179570140975</v>
      </c>
    </row>
    <row r="72" spans="2:30" x14ac:dyDescent="0.35">
      <c r="B72" s="21" t="s">
        <v>69</v>
      </c>
      <c r="C72" s="22">
        <v>3944</v>
      </c>
      <c r="D72" s="22">
        <v>412</v>
      </c>
      <c r="E72" s="22">
        <v>135</v>
      </c>
      <c r="F72" s="22">
        <v>4</v>
      </c>
      <c r="G72" s="22">
        <v>162</v>
      </c>
      <c r="H72" s="22">
        <v>309</v>
      </c>
      <c r="I72" s="22">
        <v>11</v>
      </c>
      <c r="J72" s="22">
        <v>223</v>
      </c>
      <c r="K72" s="22">
        <v>125</v>
      </c>
      <c r="L72" s="22">
        <v>5436</v>
      </c>
      <c r="M72" s="22">
        <v>10748</v>
      </c>
      <c r="N72" s="22">
        <v>3827</v>
      </c>
      <c r="O72" s="22">
        <v>169</v>
      </c>
      <c r="P72" s="22">
        <v>57</v>
      </c>
      <c r="Q72" s="22">
        <v>4</v>
      </c>
      <c r="R72" s="22">
        <v>87</v>
      </c>
      <c r="S72" s="22">
        <v>165</v>
      </c>
      <c r="T72" s="22">
        <v>7</v>
      </c>
      <c r="U72" s="22">
        <v>155</v>
      </c>
      <c r="V72" s="22">
        <v>74</v>
      </c>
      <c r="W72" s="22">
        <v>6102</v>
      </c>
      <c r="X72" s="22">
        <v>10652</v>
      </c>
      <c r="Y72" s="45">
        <f t="shared" si="4"/>
        <v>10.937150525609484</v>
      </c>
      <c r="Z72" s="45">
        <f t="shared" si="5"/>
        <v>19.865384615384617</v>
      </c>
      <c r="AA72" s="45">
        <f t="shared" si="6"/>
        <v>15.73777272257264</v>
      </c>
      <c r="AB72" s="41"/>
      <c r="AC72" s="21" t="s">
        <v>69</v>
      </c>
      <c r="AD72" s="45">
        <f t="shared" si="7"/>
        <v>32.128777923784497</v>
      </c>
    </row>
    <row r="73" spans="2:30" x14ac:dyDescent="0.35">
      <c r="B73" s="21" t="s">
        <v>103</v>
      </c>
      <c r="C73" s="22">
        <v>904</v>
      </c>
      <c r="D73" s="22">
        <v>119</v>
      </c>
      <c r="E73" s="22">
        <v>59</v>
      </c>
      <c r="F73" s="22">
        <v>0</v>
      </c>
      <c r="G73" s="22">
        <v>70</v>
      </c>
      <c r="H73" s="22">
        <v>240</v>
      </c>
      <c r="I73" s="22">
        <v>8</v>
      </c>
      <c r="J73" s="22">
        <v>88</v>
      </c>
      <c r="K73" s="22">
        <v>30</v>
      </c>
      <c r="L73" s="22">
        <v>1656</v>
      </c>
      <c r="M73" s="22">
        <v>3166</v>
      </c>
      <c r="N73" s="22">
        <v>989</v>
      </c>
      <c r="O73" s="22">
        <v>64</v>
      </c>
      <c r="P73" s="22">
        <v>27</v>
      </c>
      <c r="Q73" s="22">
        <v>0</v>
      </c>
      <c r="R73" s="22">
        <v>42</v>
      </c>
      <c r="S73" s="22">
        <v>116</v>
      </c>
      <c r="T73" s="22">
        <v>9</v>
      </c>
      <c r="U73" s="22">
        <v>85</v>
      </c>
      <c r="V73" s="22">
        <v>21</v>
      </c>
      <c r="W73" s="22">
        <v>1714</v>
      </c>
      <c r="X73" s="22">
        <v>3059</v>
      </c>
      <c r="Y73" s="45">
        <f t="shared" si="4"/>
        <v>19.36936936936937</v>
      </c>
      <c r="Z73" s="45">
        <f t="shared" si="5"/>
        <v>33.333333333333329</v>
      </c>
      <c r="AA73" s="45">
        <f t="shared" si="6"/>
        <v>26.73758865248227</v>
      </c>
      <c r="AB73" s="41"/>
      <c r="AC73" s="21" t="s">
        <v>103</v>
      </c>
      <c r="AD73" s="45">
        <f t="shared" si="7"/>
        <v>34.217506631299734</v>
      </c>
    </row>
    <row r="74" spans="2:30" x14ac:dyDescent="0.35">
      <c r="B74" s="21" t="s">
        <v>70</v>
      </c>
      <c r="C74" s="22">
        <v>5215</v>
      </c>
      <c r="D74" s="22">
        <v>462</v>
      </c>
      <c r="E74" s="22">
        <v>204</v>
      </c>
      <c r="F74" s="22">
        <v>6</v>
      </c>
      <c r="G74" s="22">
        <v>224</v>
      </c>
      <c r="H74" s="22">
        <v>609</v>
      </c>
      <c r="I74" s="22">
        <v>4</v>
      </c>
      <c r="J74" s="22">
        <v>184</v>
      </c>
      <c r="K74" s="22">
        <v>113</v>
      </c>
      <c r="L74" s="22">
        <v>7361</v>
      </c>
      <c r="M74" s="22">
        <v>14384</v>
      </c>
      <c r="N74" s="22">
        <v>5976</v>
      </c>
      <c r="O74" s="22">
        <v>226</v>
      </c>
      <c r="P74" s="22">
        <v>79</v>
      </c>
      <c r="Q74" s="22">
        <v>0</v>
      </c>
      <c r="R74" s="22">
        <v>113</v>
      </c>
      <c r="S74" s="22">
        <v>356</v>
      </c>
      <c r="T74" s="22">
        <v>5</v>
      </c>
      <c r="U74" s="22">
        <v>187</v>
      </c>
      <c r="V74" s="22">
        <v>75</v>
      </c>
      <c r="W74" s="22">
        <v>8401</v>
      </c>
      <c r="X74" s="22">
        <v>15425</v>
      </c>
      <c r="Y74" s="45">
        <f t="shared" si="4"/>
        <v>11.22154998559493</v>
      </c>
      <c r="Z74" s="45">
        <f t="shared" si="5"/>
        <v>21.844238563983787</v>
      </c>
      <c r="AA74" s="45">
        <f t="shared" si="6"/>
        <v>16.51985559566787</v>
      </c>
      <c r="AB74" s="41"/>
      <c r="AC74" s="21" t="s">
        <v>70</v>
      </c>
      <c r="AD74" s="45">
        <f t="shared" si="7"/>
        <v>34.0472027972028</v>
      </c>
    </row>
    <row r="75" spans="2:30" x14ac:dyDescent="0.35">
      <c r="B75" s="21" t="s">
        <v>59</v>
      </c>
      <c r="C75" s="22">
        <v>7034</v>
      </c>
      <c r="D75" s="22">
        <v>481</v>
      </c>
      <c r="E75" s="22">
        <v>166</v>
      </c>
      <c r="F75" s="22">
        <v>4</v>
      </c>
      <c r="G75" s="22">
        <v>242</v>
      </c>
      <c r="H75" s="22">
        <v>541</v>
      </c>
      <c r="I75" s="22">
        <v>6</v>
      </c>
      <c r="J75" s="22">
        <v>82</v>
      </c>
      <c r="K75" s="22">
        <v>83</v>
      </c>
      <c r="L75" s="22">
        <v>8409</v>
      </c>
      <c r="M75" s="22">
        <v>17033</v>
      </c>
      <c r="N75" s="22">
        <v>7775</v>
      </c>
      <c r="O75" s="22">
        <v>204</v>
      </c>
      <c r="P75" s="22">
        <v>54</v>
      </c>
      <c r="Q75" s="22">
        <v>0</v>
      </c>
      <c r="R75" s="22">
        <v>115</v>
      </c>
      <c r="S75" s="22">
        <v>370</v>
      </c>
      <c r="T75" s="22">
        <v>3</v>
      </c>
      <c r="U75" s="22">
        <v>98</v>
      </c>
      <c r="V75" s="22">
        <v>59</v>
      </c>
      <c r="W75" s="22">
        <v>9686</v>
      </c>
      <c r="X75" s="22">
        <v>18369</v>
      </c>
      <c r="Y75" s="45">
        <f t="shared" si="4"/>
        <v>8.6552964381018693</v>
      </c>
      <c r="Z75" s="45">
        <f t="shared" si="5"/>
        <v>16.830294530154276</v>
      </c>
      <c r="AA75" s="45">
        <f t="shared" si="6"/>
        <v>12.727802037845706</v>
      </c>
      <c r="AB75" s="41"/>
      <c r="AC75" s="21" t="s">
        <v>59</v>
      </c>
      <c r="AD75" s="45">
        <f t="shared" si="7"/>
        <v>34.126258005489483</v>
      </c>
    </row>
    <row r="76" spans="2:30" x14ac:dyDescent="0.35">
      <c r="B76" s="21" t="s">
        <v>104</v>
      </c>
      <c r="C76" s="22">
        <v>7510</v>
      </c>
      <c r="D76" s="22">
        <v>470</v>
      </c>
      <c r="E76" s="22">
        <v>220</v>
      </c>
      <c r="F76" s="22">
        <v>5</v>
      </c>
      <c r="G76" s="22">
        <v>393</v>
      </c>
      <c r="H76" s="22">
        <v>846</v>
      </c>
      <c r="I76" s="22">
        <v>16</v>
      </c>
      <c r="J76" s="22">
        <v>267</v>
      </c>
      <c r="K76" s="22">
        <v>177</v>
      </c>
      <c r="L76" s="22">
        <v>13094</v>
      </c>
      <c r="M76" s="22">
        <v>22995</v>
      </c>
      <c r="N76" s="22">
        <v>7898</v>
      </c>
      <c r="O76" s="22">
        <v>252</v>
      </c>
      <c r="P76" s="22">
        <v>91</v>
      </c>
      <c r="Q76" s="22">
        <v>0</v>
      </c>
      <c r="R76" s="22">
        <v>204</v>
      </c>
      <c r="S76" s="22">
        <v>575</v>
      </c>
      <c r="T76" s="22">
        <v>4</v>
      </c>
      <c r="U76" s="22">
        <v>252</v>
      </c>
      <c r="V76" s="22">
        <v>138</v>
      </c>
      <c r="W76" s="22">
        <v>13235</v>
      </c>
      <c r="X76" s="22">
        <v>22653</v>
      </c>
      <c r="Y76" s="45">
        <f t="shared" si="4"/>
        <v>12.138852953859422</v>
      </c>
      <c r="Z76" s="45">
        <f t="shared" si="5"/>
        <v>20.047291045543332</v>
      </c>
      <c r="AA76" s="45">
        <f t="shared" si="6"/>
        <v>16.186917855075514</v>
      </c>
      <c r="AB76" s="41"/>
      <c r="AC76" s="21" t="s">
        <v>104</v>
      </c>
      <c r="AD76" s="45">
        <f t="shared" si="7"/>
        <v>36.605981794538359</v>
      </c>
    </row>
    <row r="77" spans="2:30" x14ac:dyDescent="0.35">
      <c r="B77" s="21" t="s">
        <v>105</v>
      </c>
      <c r="C77" s="22">
        <v>481</v>
      </c>
      <c r="D77" s="22">
        <v>72</v>
      </c>
      <c r="E77" s="22">
        <v>29</v>
      </c>
      <c r="F77" s="22">
        <v>4</v>
      </c>
      <c r="G77" s="22">
        <v>135</v>
      </c>
      <c r="H77" s="22">
        <v>138</v>
      </c>
      <c r="I77" s="22">
        <v>4</v>
      </c>
      <c r="J77" s="22">
        <v>138</v>
      </c>
      <c r="K77" s="22">
        <v>23</v>
      </c>
      <c r="L77" s="22">
        <v>985</v>
      </c>
      <c r="M77" s="22">
        <v>2012</v>
      </c>
      <c r="N77" s="22">
        <v>584</v>
      </c>
      <c r="O77" s="22">
        <v>27</v>
      </c>
      <c r="P77" s="22">
        <v>10</v>
      </c>
      <c r="Q77" s="22">
        <v>0</v>
      </c>
      <c r="R77" s="22">
        <v>63</v>
      </c>
      <c r="S77" s="22">
        <v>74</v>
      </c>
      <c r="T77" s="22">
        <v>0</v>
      </c>
      <c r="U77" s="22">
        <v>86</v>
      </c>
      <c r="V77" s="22">
        <v>15</v>
      </c>
      <c r="W77" s="22">
        <v>1142</v>
      </c>
      <c r="X77" s="22">
        <v>1997</v>
      </c>
      <c r="Y77" s="45">
        <f t="shared" si="4"/>
        <v>20.616113744075829</v>
      </c>
      <c r="Z77" s="45">
        <f t="shared" si="5"/>
        <v>38.161838161838162</v>
      </c>
      <c r="AA77" s="45">
        <f t="shared" si="6"/>
        <v>30.135501355013549</v>
      </c>
      <c r="AB77" s="41"/>
      <c r="AC77" s="21" t="s">
        <v>105</v>
      </c>
      <c r="AD77" s="45">
        <f t="shared" si="7"/>
        <v>31.294964028776977</v>
      </c>
    </row>
    <row r="78" spans="2:30" x14ac:dyDescent="0.35">
      <c r="B78" s="21" t="s">
        <v>60</v>
      </c>
      <c r="C78" s="22">
        <v>34538</v>
      </c>
      <c r="D78" s="22">
        <v>2602</v>
      </c>
      <c r="E78" s="22">
        <v>1607</v>
      </c>
      <c r="F78" s="22">
        <v>5</v>
      </c>
      <c r="G78" s="22">
        <v>490</v>
      </c>
      <c r="H78" s="22">
        <v>2647</v>
      </c>
      <c r="I78" s="22">
        <v>3</v>
      </c>
      <c r="J78" s="22">
        <v>487</v>
      </c>
      <c r="K78" s="22">
        <v>194</v>
      </c>
      <c r="L78" s="22">
        <v>39337</v>
      </c>
      <c r="M78" s="22">
        <v>81917</v>
      </c>
      <c r="N78" s="22">
        <v>36166</v>
      </c>
      <c r="O78" s="22">
        <v>1051</v>
      </c>
      <c r="P78" s="22">
        <v>729</v>
      </c>
      <c r="Q78" s="22">
        <v>3</v>
      </c>
      <c r="R78" s="22">
        <v>229</v>
      </c>
      <c r="S78" s="22">
        <v>1913</v>
      </c>
      <c r="T78" s="22">
        <v>5</v>
      </c>
      <c r="U78" s="22">
        <v>509</v>
      </c>
      <c r="V78" s="22">
        <v>144</v>
      </c>
      <c r="W78" s="22">
        <v>46684</v>
      </c>
      <c r="X78" s="22">
        <v>87430</v>
      </c>
      <c r="Y78" s="45">
        <f t="shared" si="4"/>
        <v>9.6786110084964907</v>
      </c>
      <c r="Z78" s="45">
        <f t="shared" si="5"/>
        <v>17.352934236296282</v>
      </c>
      <c r="AA78" s="45">
        <f t="shared" si="6"/>
        <v>13.597801985924999</v>
      </c>
      <c r="AB78" s="41"/>
      <c r="AC78" s="21" t="s">
        <v>60</v>
      </c>
      <c r="AD78" s="45">
        <f t="shared" si="7"/>
        <v>34.828075150655799</v>
      </c>
    </row>
    <row r="79" spans="2:30" x14ac:dyDescent="0.35">
      <c r="B79" s="21" t="s">
        <v>61</v>
      </c>
      <c r="C79" s="22">
        <v>47274</v>
      </c>
      <c r="D79" s="22">
        <v>2671</v>
      </c>
      <c r="E79" s="22">
        <v>1974</v>
      </c>
      <c r="F79" s="22">
        <v>18</v>
      </c>
      <c r="G79" s="22">
        <v>559</v>
      </c>
      <c r="H79" s="22">
        <v>3453</v>
      </c>
      <c r="I79" s="22">
        <v>6</v>
      </c>
      <c r="J79" s="22">
        <v>479</v>
      </c>
      <c r="K79" s="22">
        <v>445</v>
      </c>
      <c r="L79" s="22">
        <v>56955</v>
      </c>
      <c r="M79" s="22">
        <v>113834</v>
      </c>
      <c r="N79" s="22">
        <v>46256</v>
      </c>
      <c r="O79" s="22">
        <v>839</v>
      </c>
      <c r="P79" s="22">
        <v>477</v>
      </c>
      <c r="Q79" s="22">
        <v>4</v>
      </c>
      <c r="R79" s="22">
        <v>219</v>
      </c>
      <c r="S79" s="22">
        <v>1701</v>
      </c>
      <c r="T79" s="22">
        <v>10</v>
      </c>
      <c r="U79" s="22">
        <v>427</v>
      </c>
      <c r="V79" s="22">
        <v>239</v>
      </c>
      <c r="W79" s="22">
        <v>65385</v>
      </c>
      <c r="X79" s="22">
        <v>115556</v>
      </c>
      <c r="Y79" s="45">
        <f t="shared" si="4"/>
        <v>6.5087216870606621</v>
      </c>
      <c r="Z79" s="45">
        <f t="shared" si="5"/>
        <v>15.382570790658114</v>
      </c>
      <c r="AA79" s="45">
        <f t="shared" si="6"/>
        <v>11.216824767080015</v>
      </c>
      <c r="AB79" s="41"/>
      <c r="AC79" s="21" t="s">
        <v>61</v>
      </c>
      <c r="AD79" s="45">
        <f t="shared" si="7"/>
        <v>27.239963121280695</v>
      </c>
    </row>
    <row r="80" spans="2:30" x14ac:dyDescent="0.35">
      <c r="B80" s="21" t="s">
        <v>62</v>
      </c>
      <c r="C80" s="22">
        <v>8877</v>
      </c>
      <c r="D80" s="22">
        <v>511</v>
      </c>
      <c r="E80" s="22">
        <v>189</v>
      </c>
      <c r="F80" s="22">
        <v>0</v>
      </c>
      <c r="G80" s="22">
        <v>187</v>
      </c>
      <c r="H80" s="22">
        <v>595</v>
      </c>
      <c r="I80" s="22">
        <v>3</v>
      </c>
      <c r="J80" s="22">
        <v>93</v>
      </c>
      <c r="K80" s="22">
        <v>76</v>
      </c>
      <c r="L80" s="22">
        <v>10536</v>
      </c>
      <c r="M80" s="22">
        <v>21064</v>
      </c>
      <c r="N80" s="22">
        <v>9232</v>
      </c>
      <c r="O80" s="22">
        <v>231</v>
      </c>
      <c r="P80" s="22">
        <v>76</v>
      </c>
      <c r="Q80" s="22">
        <v>0</v>
      </c>
      <c r="R80" s="22">
        <v>85</v>
      </c>
      <c r="S80" s="22">
        <v>375</v>
      </c>
      <c r="T80" s="22">
        <v>3</v>
      </c>
      <c r="U80" s="22">
        <v>109</v>
      </c>
      <c r="V80" s="22">
        <v>53</v>
      </c>
      <c r="W80" s="22">
        <v>12025</v>
      </c>
      <c r="X80" s="22">
        <v>22183</v>
      </c>
      <c r="Y80" s="45">
        <f t="shared" si="4"/>
        <v>7.6154683018494707</v>
      </c>
      <c r="Z80" s="45">
        <f t="shared" si="5"/>
        <v>14.203730272596843</v>
      </c>
      <c r="AA80" s="45">
        <f t="shared" si="6"/>
        <v>10.964699017796363</v>
      </c>
      <c r="AB80" s="41"/>
      <c r="AC80" s="21" t="s">
        <v>62</v>
      </c>
      <c r="AD80" s="45">
        <f t="shared" si="7"/>
        <v>34.146341463414636</v>
      </c>
    </row>
    <row r="81" spans="2:30" x14ac:dyDescent="0.35">
      <c r="B81" s="21" t="s">
        <v>63</v>
      </c>
      <c r="C81" s="22">
        <v>63602</v>
      </c>
      <c r="D81" s="22">
        <v>3153</v>
      </c>
      <c r="E81" s="22">
        <v>2544</v>
      </c>
      <c r="F81" s="22">
        <v>9</v>
      </c>
      <c r="G81" s="22">
        <v>582</v>
      </c>
      <c r="H81" s="22">
        <v>3645</v>
      </c>
      <c r="I81" s="22">
        <v>8</v>
      </c>
      <c r="J81" s="22">
        <v>704</v>
      </c>
      <c r="K81" s="22">
        <v>477</v>
      </c>
      <c r="L81" s="22">
        <v>72717</v>
      </c>
      <c r="M81" s="22">
        <v>147444</v>
      </c>
      <c r="N81" s="22">
        <v>55988</v>
      </c>
      <c r="O81" s="22">
        <v>1015</v>
      </c>
      <c r="P81" s="22">
        <v>724</v>
      </c>
      <c r="Q81" s="22">
        <v>0</v>
      </c>
      <c r="R81" s="22">
        <v>240</v>
      </c>
      <c r="S81" s="22">
        <v>2216</v>
      </c>
      <c r="T81" s="22">
        <v>0</v>
      </c>
      <c r="U81" s="22">
        <v>644</v>
      </c>
      <c r="V81" s="22">
        <v>259</v>
      </c>
      <c r="W81" s="22">
        <v>83472</v>
      </c>
      <c r="X81" s="22">
        <v>144566</v>
      </c>
      <c r="Y81" s="45">
        <f t="shared" si="4"/>
        <v>6.8966084140266659</v>
      </c>
      <c r="Z81" s="45">
        <f t="shared" si="5"/>
        <v>13.38909316201328</v>
      </c>
      <c r="AA81" s="45">
        <f t="shared" si="6"/>
        <v>10.465374535439834</v>
      </c>
      <c r="AB81" s="41"/>
      <c r="AC81" s="21" t="s">
        <v>63</v>
      </c>
      <c r="AD81" s="45">
        <f t="shared" si="7"/>
        <v>29.676004527447652</v>
      </c>
    </row>
    <row r="82" spans="2:30" x14ac:dyDescent="0.35">
      <c r="B82" s="21" t="s">
        <v>64</v>
      </c>
      <c r="C82" s="22">
        <v>23427</v>
      </c>
      <c r="D82" s="22">
        <v>1746</v>
      </c>
      <c r="E82" s="22">
        <v>889</v>
      </c>
      <c r="F82" s="22">
        <v>3</v>
      </c>
      <c r="G82" s="22">
        <v>351</v>
      </c>
      <c r="H82" s="22">
        <v>1786</v>
      </c>
      <c r="I82" s="22">
        <v>4</v>
      </c>
      <c r="J82" s="22">
        <v>181</v>
      </c>
      <c r="K82" s="22">
        <v>104</v>
      </c>
      <c r="L82" s="22">
        <v>15504</v>
      </c>
      <c r="M82" s="22">
        <v>43993</v>
      </c>
      <c r="N82" s="22">
        <v>25545</v>
      </c>
      <c r="O82" s="22">
        <v>679</v>
      </c>
      <c r="P82" s="22">
        <v>417</v>
      </c>
      <c r="Q82" s="22">
        <v>0</v>
      </c>
      <c r="R82" s="22">
        <v>220</v>
      </c>
      <c r="S82" s="22">
        <v>1575</v>
      </c>
      <c r="T82" s="22">
        <v>0</v>
      </c>
      <c r="U82" s="22">
        <v>158</v>
      </c>
      <c r="V82" s="22">
        <v>81</v>
      </c>
      <c r="W82" s="22">
        <v>17439</v>
      </c>
      <c r="X82" s="22">
        <v>46125</v>
      </c>
      <c r="Y82" s="45">
        <f t="shared" si="4"/>
        <v>10.110512694970973</v>
      </c>
      <c r="Z82" s="45">
        <f t="shared" si="5"/>
        <v>16.835171028992143</v>
      </c>
      <c r="AA82" s="45">
        <f t="shared" si="6"/>
        <v>13.460627226619398</v>
      </c>
      <c r="AB82" s="41"/>
      <c r="AC82" s="21" t="s">
        <v>64</v>
      </c>
      <c r="AD82" s="45">
        <f t="shared" si="7"/>
        <v>37.692307692307693</v>
      </c>
    </row>
    <row r="83" spans="2:30" x14ac:dyDescent="0.35">
      <c r="B83" s="21" t="s">
        <v>106</v>
      </c>
      <c r="C83" s="22">
        <v>31560</v>
      </c>
      <c r="D83" s="22">
        <v>3084</v>
      </c>
      <c r="E83" s="22">
        <v>1575</v>
      </c>
      <c r="F83" s="22">
        <v>15</v>
      </c>
      <c r="G83" s="22">
        <v>759</v>
      </c>
      <c r="H83" s="22">
        <v>3452</v>
      </c>
      <c r="I83" s="22">
        <v>20</v>
      </c>
      <c r="J83" s="22">
        <v>472</v>
      </c>
      <c r="K83" s="22">
        <v>313</v>
      </c>
      <c r="L83" s="22">
        <v>35947</v>
      </c>
      <c r="M83" s="22">
        <v>77188</v>
      </c>
      <c r="N83" s="22">
        <v>33538</v>
      </c>
      <c r="O83" s="22">
        <v>1111</v>
      </c>
      <c r="P83" s="22">
        <v>536</v>
      </c>
      <c r="Q83" s="22">
        <v>6</v>
      </c>
      <c r="R83" s="22">
        <v>353</v>
      </c>
      <c r="S83" s="22">
        <v>2293</v>
      </c>
      <c r="T83" s="22">
        <v>14</v>
      </c>
      <c r="U83" s="22">
        <v>604</v>
      </c>
      <c r="V83" s="22">
        <v>206</v>
      </c>
      <c r="W83" s="22">
        <v>40219</v>
      </c>
      <c r="X83" s="22">
        <v>78878</v>
      </c>
      <c r="Y83" s="45">
        <f t="shared" si="4"/>
        <v>11.215706670133923</v>
      </c>
      <c r="Z83" s="45">
        <f t="shared" si="5"/>
        <v>21.752937440457288</v>
      </c>
      <c r="AA83" s="45">
        <f t="shared" si="6"/>
        <v>16.649032648125754</v>
      </c>
      <c r="AB83" s="41"/>
      <c r="AC83" s="21" t="s">
        <v>106</v>
      </c>
      <c r="AD83" s="45">
        <f t="shared" si="7"/>
        <v>32.629747314268421</v>
      </c>
    </row>
    <row r="84" spans="2:30" x14ac:dyDescent="0.35">
      <c r="B84" s="27" t="s">
        <v>107</v>
      </c>
      <c r="C84" s="28">
        <v>871</v>
      </c>
      <c r="D84" s="28">
        <v>134</v>
      </c>
      <c r="E84" s="28">
        <v>62</v>
      </c>
      <c r="F84" s="28">
        <v>0</v>
      </c>
      <c r="G84" s="28">
        <v>85</v>
      </c>
      <c r="H84" s="28">
        <v>142</v>
      </c>
      <c r="I84" s="28">
        <v>4</v>
      </c>
      <c r="J84" s="28">
        <v>99</v>
      </c>
      <c r="K84" s="28">
        <v>29</v>
      </c>
      <c r="L84" s="28">
        <v>1906</v>
      </c>
      <c r="M84" s="28">
        <v>3327</v>
      </c>
      <c r="N84" s="28">
        <v>984</v>
      </c>
      <c r="O84" s="28">
        <v>45</v>
      </c>
      <c r="P84" s="28">
        <v>21</v>
      </c>
      <c r="Q84" s="28">
        <v>0</v>
      </c>
      <c r="R84" s="28">
        <v>32</v>
      </c>
      <c r="S84" s="28">
        <v>59</v>
      </c>
      <c r="T84" s="28">
        <v>0</v>
      </c>
      <c r="U84" s="28">
        <v>79</v>
      </c>
      <c r="V84" s="28">
        <v>27</v>
      </c>
      <c r="W84" s="28">
        <v>1987</v>
      </c>
      <c r="X84" s="28">
        <v>3232</v>
      </c>
      <c r="Y84" s="45">
        <f t="shared" si="4"/>
        <v>12.868852459016395</v>
      </c>
      <c r="Z84" s="45">
        <f t="shared" si="5"/>
        <v>30.565497494631355</v>
      </c>
      <c r="AA84" s="45">
        <f t="shared" si="6"/>
        <v>22.315628582346196</v>
      </c>
      <c r="AB84" s="41"/>
      <c r="AC84" s="21" t="s">
        <v>107</v>
      </c>
      <c r="AD84" s="45">
        <f t="shared" si="7"/>
        <v>26.88356164383562</v>
      </c>
    </row>
    <row r="85" spans="2:30" s="31" customFormat="1" x14ac:dyDescent="0.35">
      <c r="B85" s="29" t="s">
        <v>26</v>
      </c>
      <c r="C85" s="30">
        <v>1303042</v>
      </c>
      <c r="D85" s="30">
        <v>104390</v>
      </c>
      <c r="E85" s="30">
        <v>58463</v>
      </c>
      <c r="F85" s="30">
        <v>600</v>
      </c>
      <c r="G85" s="30">
        <v>27237</v>
      </c>
      <c r="H85" s="30">
        <v>108021</v>
      </c>
      <c r="I85" s="30">
        <v>777</v>
      </c>
      <c r="J85" s="30">
        <v>21673</v>
      </c>
      <c r="K85" s="30">
        <v>13097</v>
      </c>
      <c r="L85" s="30">
        <v>1557968</v>
      </c>
      <c r="M85" s="30">
        <v>3195261</v>
      </c>
      <c r="N85" s="30">
        <v>1345932</v>
      </c>
      <c r="O85" s="30">
        <v>39774</v>
      </c>
      <c r="P85" s="30">
        <v>21429</v>
      </c>
      <c r="Q85" s="30">
        <v>262</v>
      </c>
      <c r="R85" s="30">
        <v>12709</v>
      </c>
      <c r="S85" s="30">
        <v>72717</v>
      </c>
      <c r="T85" s="30">
        <v>406</v>
      </c>
      <c r="U85" s="30">
        <v>21798</v>
      </c>
      <c r="V85" s="30">
        <v>8245</v>
      </c>
      <c r="W85" s="30">
        <v>1774882</v>
      </c>
      <c r="X85" s="30">
        <v>3298144</v>
      </c>
      <c r="Y85" s="45">
        <f t="shared" si="4"/>
        <v>9.7224009869131045</v>
      </c>
      <c r="Z85" s="45">
        <f t="shared" si="5"/>
        <v>18.439074426041572</v>
      </c>
      <c r="AA85" s="45">
        <f t="shared" si="6"/>
        <v>14.232311745236888</v>
      </c>
      <c r="AB85" s="41"/>
      <c r="AC85" s="46" t="s">
        <v>26</v>
      </c>
      <c r="AD85" s="45">
        <f t="shared" si="7"/>
        <v>32.968206184182549</v>
      </c>
    </row>
  </sheetData>
  <pageMargins left="0.39370078740157483" right="0.39370078740157483" top="0.39370078740157483" bottom="0.3937007874015748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Chart</vt:lpstr>
      <vt:lpstr>Raw Data</vt:lpstr>
      <vt:lpstr>template_rse</vt:lpstr>
      <vt:lpstr>format</vt:lpstr>
      <vt:lpstr>Chart!Print_Area</vt:lpstr>
      <vt:lpstr>'Raw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2022-10-29T07:57:25Z</dcterms:modified>
</cp:coreProperties>
</file>